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0"/>
  </bookViews>
  <sheets>
    <sheet name="BS" sheetId="1" r:id="rId1"/>
    <sheet name="PL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<sst xmlns="http://schemas.openxmlformats.org/spreadsheetml/2006/main" count="197" uniqueCount="156">
  <si>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</si>
  <si>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</si>
  <si>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</si>
  <si>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</si>
  <si>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</si>
  <si>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</si>
  <si>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</si>
  <si>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</si>
  <si>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</si>
  <si>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</si>
  <si>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</si>
  <si>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</si>
  <si>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</si>
  <si>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</si>
  <si>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</si>
  <si>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</si>
  <si>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</si>
  <si>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</si>
  <si>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</si>
  <si>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</si>
  <si>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</si>
  <si>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</si>
  <si>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</si>
  <si>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</si>
  <si>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</si>
  <si>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</si>
  <si>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</si>
  <si>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</si>
  <si>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</si>
  <si>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</si>
  <si>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</si>
  <si>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</si>
  <si>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Investing Activities</t>
  </si>
  <si>
    <t>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</si>
  <si>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</si>
  <si>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</si>
  <si>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</si>
  <si>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</si>
  <si>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</si>
  <si>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</si>
  <si>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</si>
  <si>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</si>
  <si>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</si>
  <si>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</si>
  <si>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</si>
  <si>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</si>
  <si>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</si>
  <si>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</si>
  <si>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</si>
  <si>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</si>
  <si>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</si>
  <si>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</si>
  <si>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</si>
  <si>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</si>
  <si>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</si>
  <si>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Goodwill</t>
  </si>
  <si>
    <t>Interest expense - ICULS</t>
  </si>
  <si>
    <t>ICULS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</si>
  <si>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</si>
  <si>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</si>
  <si>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</si>
  <si>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</si>
  <si>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</si>
  <si>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</si>
  <si>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</si>
  <si>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</si>
  <si>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</si>
  <si>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</si>
  <si>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</si>
  <si>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</si>
  <si>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</si>
  <si>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</si>
  <si>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</si>
  <si>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</si>
  <si>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</si>
  <si>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</si>
  <si>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</si>
  <si>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</si>
  <si>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</si>
  <si>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</si>
  <si>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</si>
  <si>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</si>
  <si>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</si>
  <si>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</si>
  <si>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</si>
  <si>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</si>
  <si>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</si>
  <si>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</si>
  <si>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</si>
  <si>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</si>
  <si>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</si>
  <si>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</si>
  <si>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</si>
  <si>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</si>
  <si>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</si>
  <si>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</si>
  <si>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</si>
  <si>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</si>
  <si>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</si>
  <si>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</si>
  <si>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</si>
  <si>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</si>
  <si>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</si>
  <si>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(Loss) / Gain in disposal of FA</t>
  </si>
  <si>
    <t>Equity attributable to equity holders of the parent</t>
  </si>
  <si>
    <t>&lt;--------------</t>
  </si>
  <si>
    <t>Current</t>
  </si>
  <si>
    <t>Under provision in prior year</t>
  </si>
  <si>
    <t>Total non-current liabilities</t>
  </si>
  <si>
    <t>Total Liabilities</t>
  </si>
  <si>
    <t>Profit/(loss) before taxation</t>
  </si>
  <si>
    <t xml:space="preserve"> - Repayment of BA &amp; TR</t>
  </si>
  <si>
    <t>Total current liabilities</t>
  </si>
  <si>
    <t>\</t>
  </si>
  <si>
    <t>Less: Minority Interest</t>
  </si>
  <si>
    <t>Balance at 1 Jan 2007</t>
  </si>
  <si>
    <t>Transfer from / (to) deferred tax.</t>
  </si>
  <si>
    <t>Profit from continuing operations</t>
  </si>
  <si>
    <t>1</t>
  </si>
  <si>
    <t>NOTE 1</t>
  </si>
  <si>
    <t>DISCONTINUED OPERATIONS</t>
  </si>
  <si>
    <t>Discontinued operations</t>
  </si>
  <si>
    <t xml:space="preserve">Sales </t>
  </si>
  <si>
    <t>Operation expenses</t>
  </si>
  <si>
    <t>FA written off</t>
  </si>
  <si>
    <t>Earnings Per Share (sen)</t>
  </si>
  <si>
    <t xml:space="preserve"> - Basic, for profit from continuing operations</t>
  </si>
  <si>
    <t xml:space="preserve"> - Basic, for profit from discontinued operations</t>
  </si>
  <si>
    <t xml:space="preserve"> - Basic, for profit for the year</t>
  </si>
  <si>
    <t xml:space="preserve"> - Diluted, for profit from continuing operations</t>
  </si>
  <si>
    <t xml:space="preserve"> - Diluted, for profit from discontinued operations</t>
  </si>
  <si>
    <t xml:space="preserve"> - Diluted, for profit for the year</t>
  </si>
  <si>
    <t>31 Dec 2007</t>
  </si>
  <si>
    <t>Annual Financial Report for the year ended 31 December 2007)</t>
  </si>
  <si>
    <t>Balance at 31 Dec 2007</t>
  </si>
  <si>
    <t>Effect of conversion of ICULS</t>
  </si>
  <si>
    <t>to ordinary shares</t>
  </si>
  <si>
    <t>Balance at 1 Jan 2008</t>
  </si>
  <si>
    <t>the Annual Financial Report for the year ended 31 December 2007)</t>
  </si>
  <si>
    <t>Operating profit before changes in working capital</t>
  </si>
  <si>
    <t>Net cash flows (used in ) / generated from investing activities</t>
  </si>
  <si>
    <t>Net cash flows (used in) / generated from operating activities</t>
  </si>
  <si>
    <t>Net cash flows (used in) / generated from financing activities</t>
  </si>
  <si>
    <t xml:space="preserve">Share of profit </t>
  </si>
  <si>
    <t>AS AT 30 SEPTEMBER 2008</t>
  </si>
  <si>
    <t>30 Sept 2008</t>
  </si>
  <si>
    <t>9-MONTH</t>
  </si>
  <si>
    <t>30 Sept 2007</t>
  </si>
  <si>
    <t>FOR THE QUARTER ENDED 30 SEPTEMBER 2008</t>
  </si>
  <si>
    <t xml:space="preserve">                         3RD -QUARTER </t>
  </si>
  <si>
    <t xml:space="preserve">                         9-MONTH PERIOD</t>
  </si>
  <si>
    <t>30/9/2008</t>
  </si>
  <si>
    <t>9 months</t>
  </si>
  <si>
    <t>30/09/2007</t>
  </si>
  <si>
    <t>Balance at 30 September 2008</t>
  </si>
  <si>
    <t>FOR THE 9 MONTHS PERIOD ENDED 30 SEPTEMBER 2008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</si>
</sst>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1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6" fontId="1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 quotePrefix="1">
      <alignment horizontal="center"/>
    </xf>
    <xf numFmtId="173" fontId="5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3" fontId="3" fillId="2" borderId="3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1" fontId="3" fillId="0" borderId="3" xfId="15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Alignment="1">
      <alignment/>
    </xf>
    <xf numFmtId="173" fontId="3" fillId="0" borderId="0" xfId="15" applyNumberFormat="1" applyFont="1" applyFill="1" applyAlignment="1" quotePrefix="1">
      <alignment horizontal="center"/>
    </xf>
    <xf numFmtId="173" fontId="7" fillId="0" borderId="0" xfId="15" applyNumberFormat="1" applyFont="1" applyFill="1" applyAlignment="1">
      <alignment horizontal="center"/>
    </xf>
    <xf numFmtId="0" fontId="3" fillId="0" borderId="0" xfId="15" applyNumberFormat="1" applyFont="1" applyAlignment="1">
      <alignment horizontal="left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13.33203125" style="2" bestFit="1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86" t="s">
        <v>51</v>
      </c>
      <c r="B1" s="86"/>
      <c r="C1" s="86"/>
      <c r="D1" s="86"/>
      <c r="E1" s="86"/>
      <c r="F1" s="86"/>
    </row>
    <row r="2" spans="1:6" ht="15" customHeight="1">
      <c r="A2" s="87" t="s">
        <v>89</v>
      </c>
      <c r="B2" s="87"/>
      <c r="C2" s="87"/>
      <c r="D2" s="87"/>
      <c r="E2" s="87"/>
      <c r="F2" s="87"/>
    </row>
    <row r="3" spans="1:6" ht="15">
      <c r="A3" s="87" t="s">
        <v>144</v>
      </c>
      <c r="B3" s="87"/>
      <c r="C3" s="87"/>
      <c r="D3" s="87"/>
      <c r="E3" s="87"/>
      <c r="F3" s="87"/>
    </row>
    <row r="4" spans="1:9" ht="12.75" customHeight="1">
      <c r="A4" s="47"/>
      <c r="B4" s="47"/>
      <c r="C4" s="47"/>
      <c r="D4" s="47"/>
      <c r="E4" s="47"/>
      <c r="F4" s="37"/>
      <c r="I4" s="47"/>
    </row>
    <row r="5" spans="4:9" ht="12.75">
      <c r="D5" s="37" t="s">
        <v>9</v>
      </c>
      <c r="F5" s="37" t="s">
        <v>10</v>
      </c>
      <c r="I5" s="37"/>
    </row>
    <row r="6" spans="4:10" ht="12.75">
      <c r="D6" s="38" t="s">
        <v>145</v>
      </c>
      <c r="E6" s="6"/>
      <c r="F6" s="38" t="s">
        <v>132</v>
      </c>
      <c r="G6" s="1"/>
      <c r="H6" s="1"/>
      <c r="I6" s="69"/>
      <c r="J6" s="1"/>
    </row>
    <row r="7" spans="4:10" ht="12.75">
      <c r="D7" s="23"/>
      <c r="F7" s="23"/>
      <c r="G7" s="1"/>
      <c r="H7" s="1"/>
      <c r="I7" s="70"/>
      <c r="J7" s="1"/>
    </row>
    <row r="8" spans="4:10" ht="12.75">
      <c r="D8" s="39" t="s">
        <v>11</v>
      </c>
      <c r="E8" s="6"/>
      <c r="F8" s="39" t="s">
        <v>11</v>
      </c>
      <c r="G8" s="1"/>
      <c r="H8" s="1"/>
      <c r="I8" s="71"/>
      <c r="J8" s="1"/>
    </row>
    <row r="9" spans="2:10" ht="12.75">
      <c r="B9" s="44" t="s">
        <v>68</v>
      </c>
      <c r="C9" s="31"/>
      <c r="E9" s="1"/>
      <c r="G9" s="1"/>
      <c r="H9" s="1"/>
      <c r="I9" s="1"/>
      <c r="J9" s="1"/>
    </row>
    <row r="10" spans="2:10" ht="12.75">
      <c r="B10" s="44" t="s">
        <v>69</v>
      </c>
      <c r="C10" s="31"/>
      <c r="E10" s="1"/>
      <c r="G10" s="1"/>
      <c r="H10" s="1"/>
      <c r="I10" s="1"/>
      <c r="J10" s="1"/>
    </row>
    <row r="11" spans="2:10" ht="12.75">
      <c r="B11" s="44"/>
      <c r="C11" s="26" t="s">
        <v>70</v>
      </c>
      <c r="D11" s="2">
        <v>35185724</v>
      </c>
      <c r="E11" s="1"/>
      <c r="F11" s="2">
        <v>36571770</v>
      </c>
      <c r="G11" s="72"/>
      <c r="H11" s="1"/>
      <c r="I11" s="1"/>
      <c r="J11" s="1"/>
    </row>
    <row r="12" spans="2:10" ht="12.75">
      <c r="B12" s="44"/>
      <c r="C12" s="26" t="s">
        <v>71</v>
      </c>
      <c r="D12" s="2">
        <v>2431700</v>
      </c>
      <c r="E12" s="1"/>
      <c r="F12" s="2">
        <v>2485872</v>
      </c>
      <c r="G12" s="72"/>
      <c r="H12" s="1"/>
      <c r="I12" s="1"/>
      <c r="J12" s="1"/>
    </row>
    <row r="13" spans="2:10" ht="12.75">
      <c r="B13" s="44"/>
      <c r="C13" s="26" t="s">
        <v>94</v>
      </c>
      <c r="D13" s="2">
        <v>4601417</v>
      </c>
      <c r="E13" s="1"/>
      <c r="F13" s="2">
        <v>4087138</v>
      </c>
      <c r="G13" s="72"/>
      <c r="H13" s="1"/>
      <c r="I13" s="1"/>
      <c r="J13" s="1"/>
    </row>
    <row r="14" spans="2:10" ht="12.75">
      <c r="B14" s="44"/>
      <c r="C14" s="26" t="s">
        <v>72</v>
      </c>
      <c r="D14" s="1">
        <v>1804</v>
      </c>
      <c r="E14" s="1"/>
      <c r="F14" s="1">
        <v>1804</v>
      </c>
      <c r="G14" s="1"/>
      <c r="H14" s="1"/>
      <c r="I14" s="1"/>
      <c r="J14" s="1"/>
    </row>
    <row r="15" spans="3:10" ht="12.75" hidden="1">
      <c r="C15" s="26" t="s">
        <v>73</v>
      </c>
      <c r="D15" s="2">
        <v>0</v>
      </c>
      <c r="E15" s="1"/>
      <c r="F15" s="2">
        <v>0</v>
      </c>
      <c r="G15" s="1"/>
      <c r="H15" s="1"/>
      <c r="I15" s="1"/>
      <c r="J15" s="1"/>
    </row>
    <row r="16" spans="2:10" ht="12.75">
      <c r="B16" s="26"/>
      <c r="C16" s="26" t="s">
        <v>55</v>
      </c>
      <c r="D16" s="2">
        <v>43151039</v>
      </c>
      <c r="E16" s="1"/>
      <c r="F16" s="2">
        <v>43151039</v>
      </c>
      <c r="G16" s="1"/>
      <c r="H16" s="1"/>
      <c r="I16" s="1"/>
      <c r="J16" s="1"/>
    </row>
    <row r="17" spans="2:10" ht="12.75">
      <c r="B17" s="26"/>
      <c r="C17" s="26" t="s">
        <v>74</v>
      </c>
      <c r="D17" s="2">
        <f>26988+1</f>
        <v>26989</v>
      </c>
      <c r="E17" s="1"/>
      <c r="F17" s="2">
        <v>26989</v>
      </c>
      <c r="G17" s="1"/>
      <c r="H17" s="1"/>
      <c r="I17" s="1"/>
      <c r="J17" s="1"/>
    </row>
    <row r="18" spans="2:10" ht="12.75">
      <c r="B18" s="44"/>
      <c r="C18" s="26"/>
      <c r="D18" s="29">
        <f>SUM(D11:D17)</f>
        <v>85398673</v>
      </c>
      <c r="E18" s="1"/>
      <c r="F18" s="29">
        <f>SUM(F11:F17)</f>
        <v>86324612</v>
      </c>
      <c r="G18" s="1"/>
      <c r="H18" s="1"/>
      <c r="I18" s="1"/>
      <c r="J18" s="1"/>
    </row>
    <row r="19" spans="2:10" ht="12.75">
      <c r="B19" s="44" t="s">
        <v>75</v>
      </c>
      <c r="C19" s="26"/>
      <c r="E19" s="1"/>
      <c r="G19" s="1"/>
      <c r="H19" s="1"/>
      <c r="I19" s="1"/>
      <c r="J19" s="1"/>
    </row>
    <row r="20" spans="2:10" ht="12.75">
      <c r="B20" s="26"/>
      <c r="C20" s="31" t="s">
        <v>76</v>
      </c>
      <c r="D20" s="1">
        <v>28637341</v>
      </c>
      <c r="E20" s="1"/>
      <c r="F20" s="1">
        <v>28726915</v>
      </c>
      <c r="G20" s="1"/>
      <c r="H20" s="1"/>
      <c r="I20" s="1"/>
      <c r="J20" s="1"/>
    </row>
    <row r="21" spans="2:10" ht="12.75">
      <c r="B21" s="26"/>
      <c r="C21" s="31" t="s">
        <v>95</v>
      </c>
      <c r="D21" s="1">
        <v>65373182</v>
      </c>
      <c r="E21" s="1"/>
      <c r="F21" s="1">
        <v>74680094</v>
      </c>
      <c r="G21" s="1"/>
      <c r="H21" s="1"/>
      <c r="I21" s="1"/>
      <c r="J21" s="1"/>
    </row>
    <row r="22" spans="2:10" ht="12.75">
      <c r="B22" s="26"/>
      <c r="C22" s="31" t="s">
        <v>77</v>
      </c>
      <c r="D22" s="1">
        <v>1986883</v>
      </c>
      <c r="E22" s="1"/>
      <c r="F22" s="1">
        <f>2584631+204266</f>
        <v>2788897</v>
      </c>
      <c r="G22" s="1"/>
      <c r="H22" s="1"/>
      <c r="I22" s="1"/>
      <c r="J22" s="1"/>
    </row>
    <row r="23" spans="2:10" ht="12.75">
      <c r="B23" s="26"/>
      <c r="C23" s="31" t="s">
        <v>78</v>
      </c>
      <c r="D23" s="1">
        <v>19336967</v>
      </c>
      <c r="E23" s="1"/>
      <c r="F23" s="1">
        <f>13894772+6901414</f>
        <v>20796186</v>
      </c>
      <c r="G23" s="1"/>
      <c r="H23" s="1"/>
      <c r="I23" s="1"/>
      <c r="J23" s="1"/>
    </row>
    <row r="24" spans="2:10" ht="12.75">
      <c r="B24" s="26"/>
      <c r="C24" s="26"/>
      <c r="D24" s="29">
        <f>SUM(D20:D23)</f>
        <v>115334373</v>
      </c>
      <c r="E24" s="1"/>
      <c r="F24" s="29">
        <f>SUM(F20:F23)</f>
        <v>126992092</v>
      </c>
      <c r="G24" s="1"/>
      <c r="H24" s="1"/>
      <c r="I24" s="1"/>
      <c r="J24" s="1"/>
    </row>
    <row r="25" spans="2:10" ht="12.75">
      <c r="B25" s="26"/>
      <c r="C25" s="26"/>
      <c r="E25" s="1"/>
      <c r="G25" s="1"/>
      <c r="H25" s="1"/>
      <c r="J25" s="1"/>
    </row>
    <row r="26" spans="2:10" ht="13.5" thickBot="1">
      <c r="B26" s="44" t="s">
        <v>100</v>
      </c>
      <c r="D26" s="40">
        <f>+D18+D24</f>
        <v>200733046</v>
      </c>
      <c r="E26" s="1"/>
      <c r="F26" s="40">
        <f>+F18+F24</f>
        <v>213316704</v>
      </c>
      <c r="G26" s="1"/>
      <c r="H26" s="1"/>
      <c r="I26" s="1"/>
      <c r="J26" s="1"/>
    </row>
    <row r="27" spans="2:10" ht="13.5" thickTop="1">
      <c r="B27" s="26"/>
      <c r="C27" s="26"/>
      <c r="E27" s="1"/>
      <c r="G27" s="1"/>
      <c r="H27" s="1"/>
      <c r="J27" s="1"/>
    </row>
    <row r="28" spans="2:10" ht="12.75">
      <c r="B28" s="51" t="s">
        <v>96</v>
      </c>
      <c r="C28" s="26"/>
      <c r="D28" s="1"/>
      <c r="E28" s="1"/>
      <c r="F28" s="1"/>
      <c r="G28" s="1"/>
      <c r="H28" s="1"/>
      <c r="I28" s="1"/>
      <c r="J28" s="1"/>
    </row>
    <row r="29" spans="2:10" ht="12.75">
      <c r="B29" s="51" t="s">
        <v>104</v>
      </c>
      <c r="C29" s="26"/>
      <c r="D29" s="1"/>
      <c r="E29" s="1"/>
      <c r="F29" s="1"/>
      <c r="G29" s="1"/>
      <c r="H29" s="1"/>
      <c r="I29" s="1"/>
      <c r="J29" s="1"/>
    </row>
    <row r="30" spans="2:10" ht="12.75">
      <c r="B30" s="26"/>
      <c r="C30" s="26"/>
      <c r="D30" s="1"/>
      <c r="E30" s="1"/>
      <c r="F30" s="1"/>
      <c r="G30" s="1"/>
      <c r="H30" s="1"/>
      <c r="I30" s="1"/>
      <c r="J30" s="1"/>
    </row>
    <row r="31" spans="2:10" ht="12.75">
      <c r="B31" s="26" t="s">
        <v>79</v>
      </c>
      <c r="C31" s="26"/>
      <c r="D31" s="1">
        <v>147827158</v>
      </c>
      <c r="E31" s="1"/>
      <c r="F31" s="1">
        <v>147827158</v>
      </c>
      <c r="G31" s="1"/>
      <c r="H31" s="1"/>
      <c r="I31" s="1"/>
      <c r="J31" s="1"/>
    </row>
    <row r="32" spans="2:10" ht="12.75">
      <c r="B32" s="26" t="s">
        <v>97</v>
      </c>
      <c r="C32" s="26"/>
      <c r="D32" s="1">
        <v>5400842</v>
      </c>
      <c r="E32" s="1"/>
      <c r="F32" s="1">
        <v>5400842</v>
      </c>
      <c r="G32" s="1"/>
      <c r="H32" s="1"/>
      <c r="I32" s="1"/>
      <c r="J32" s="1"/>
    </row>
    <row r="33" spans="2:10" ht="12.75">
      <c r="B33" s="26" t="s">
        <v>98</v>
      </c>
      <c r="C33" s="26"/>
      <c r="D33" s="17">
        <v>-8139647</v>
      </c>
      <c r="E33" s="1"/>
      <c r="F33" s="17">
        <v>-15779213</v>
      </c>
      <c r="G33" s="1"/>
      <c r="H33" s="1"/>
      <c r="I33" s="1"/>
      <c r="J33" s="1"/>
    </row>
    <row r="34" spans="2:10" ht="12.75">
      <c r="B34" s="26"/>
      <c r="C34" s="26"/>
      <c r="D34" s="1">
        <f>SUM(D31:D33)</f>
        <v>145088353</v>
      </c>
      <c r="E34" s="1"/>
      <c r="F34" s="1">
        <f>SUM(F31:F33)</f>
        <v>137448787</v>
      </c>
      <c r="G34" s="1"/>
      <c r="H34" s="1"/>
      <c r="I34" s="1"/>
      <c r="J34" s="1"/>
    </row>
    <row r="35" spans="2:10" ht="12.75">
      <c r="B35" s="26"/>
      <c r="C35" s="26"/>
      <c r="D35" s="1"/>
      <c r="E35" s="1"/>
      <c r="F35" s="1"/>
      <c r="G35" s="1"/>
      <c r="H35" s="1"/>
      <c r="J35" s="1"/>
    </row>
    <row r="36" spans="2:10" ht="12.75">
      <c r="B36" s="44" t="s">
        <v>80</v>
      </c>
      <c r="C36" s="26"/>
      <c r="D36" s="1">
        <v>51952</v>
      </c>
      <c r="E36" s="1"/>
      <c r="F36" s="1">
        <v>47969</v>
      </c>
      <c r="G36" s="1"/>
      <c r="H36" s="1"/>
      <c r="I36" s="1"/>
      <c r="J36" s="1"/>
    </row>
    <row r="37" spans="2:10" ht="12.75">
      <c r="B37" s="44"/>
      <c r="C37" s="26"/>
      <c r="D37" s="1"/>
      <c r="E37" s="1"/>
      <c r="F37" s="1"/>
      <c r="G37" s="1"/>
      <c r="H37" s="1"/>
      <c r="J37" s="1"/>
    </row>
    <row r="38" spans="2:10" ht="12.75">
      <c r="B38" s="44" t="s">
        <v>99</v>
      </c>
      <c r="C38" s="26"/>
      <c r="D38" s="29">
        <f>+D34+D36</f>
        <v>145140305</v>
      </c>
      <c r="E38" s="1"/>
      <c r="F38" s="29">
        <f>+F34+F36</f>
        <v>137496756</v>
      </c>
      <c r="G38" s="1"/>
      <c r="H38" s="1"/>
      <c r="I38" s="1"/>
      <c r="J38" s="1"/>
    </row>
    <row r="39" spans="2:10" ht="12.75">
      <c r="B39" s="26"/>
      <c r="C39" s="26"/>
      <c r="D39" s="1"/>
      <c r="E39" s="1"/>
      <c r="F39" s="1"/>
      <c r="G39" s="1"/>
      <c r="H39" s="1"/>
      <c r="I39" s="1"/>
      <c r="J39" s="1"/>
    </row>
    <row r="40" spans="2:10" ht="12.75">
      <c r="B40" s="44" t="s">
        <v>81</v>
      </c>
      <c r="C40" s="26"/>
      <c r="D40" s="1"/>
      <c r="E40" s="1"/>
      <c r="F40" s="1"/>
      <c r="G40" s="1"/>
      <c r="H40" s="1"/>
      <c r="I40" s="1"/>
      <c r="J40" s="1"/>
    </row>
    <row r="41" spans="2:10" ht="12.75">
      <c r="B41" s="52"/>
      <c r="C41" s="26" t="s">
        <v>82</v>
      </c>
      <c r="D41" s="1">
        <v>755116</v>
      </c>
      <c r="E41" s="1"/>
      <c r="F41" s="1">
        <f>1096791-F42</f>
        <v>889780</v>
      </c>
      <c r="G41" s="1"/>
      <c r="H41" s="1"/>
      <c r="I41" s="1"/>
      <c r="J41" s="1"/>
    </row>
    <row r="42" spans="2:10" ht="12.75">
      <c r="B42" s="9"/>
      <c r="C42" s="26" t="s">
        <v>83</v>
      </c>
      <c r="D42" s="1">
        <v>276682</v>
      </c>
      <c r="E42" s="1"/>
      <c r="F42" s="1">
        <v>207011</v>
      </c>
      <c r="G42" s="1"/>
      <c r="H42" s="1"/>
      <c r="I42" s="1"/>
      <c r="J42" s="1"/>
    </row>
    <row r="43" spans="2:10" ht="12.75">
      <c r="B43" s="52"/>
      <c r="C43" s="26" t="s">
        <v>84</v>
      </c>
      <c r="D43" s="1">
        <v>57407</v>
      </c>
      <c r="E43" s="1"/>
      <c r="F43" s="1">
        <v>57407</v>
      </c>
      <c r="G43" s="1"/>
      <c r="H43" s="1"/>
      <c r="I43" s="1"/>
      <c r="J43" s="1"/>
    </row>
    <row r="44" spans="2:10" ht="12.75">
      <c r="B44" s="26"/>
      <c r="C44" s="26" t="s">
        <v>108</v>
      </c>
      <c r="D44" s="29">
        <f>SUM(D41:D43)</f>
        <v>1089205</v>
      </c>
      <c r="E44" s="1"/>
      <c r="F44" s="29">
        <f>SUM(F41:F43)</f>
        <v>1154198</v>
      </c>
      <c r="G44" s="1"/>
      <c r="H44" s="1"/>
      <c r="I44" s="1"/>
      <c r="J44" s="1"/>
    </row>
    <row r="45" spans="2:10" ht="12.75">
      <c r="B45" s="26"/>
      <c r="C45" s="26"/>
      <c r="D45" s="1"/>
      <c r="E45" s="1"/>
      <c r="F45" s="1"/>
      <c r="G45" s="1"/>
      <c r="H45" s="1"/>
      <c r="J45" s="1"/>
    </row>
    <row r="46" spans="2:10" ht="12.75">
      <c r="B46" s="44" t="s">
        <v>85</v>
      </c>
      <c r="C46" s="26"/>
      <c r="E46" s="1"/>
      <c r="G46" s="1"/>
      <c r="H46" s="1"/>
      <c r="I46" s="1"/>
      <c r="J46" s="1"/>
    </row>
    <row r="47" spans="2:10" ht="12.75">
      <c r="B47" s="26"/>
      <c r="C47" s="26" t="s">
        <v>86</v>
      </c>
      <c r="D47" s="1">
        <v>13588617</v>
      </c>
      <c r="E47" s="1"/>
      <c r="F47" s="1">
        <f>13536814+2514135</f>
        <v>16050949</v>
      </c>
      <c r="G47" s="1"/>
      <c r="H47" s="1"/>
      <c r="I47" s="1"/>
      <c r="J47" s="1"/>
    </row>
    <row r="48" spans="2:10" ht="12.75">
      <c r="B48" s="26"/>
      <c r="C48" s="26" t="s">
        <v>87</v>
      </c>
      <c r="D48" s="1">
        <v>39662342</v>
      </c>
      <c r="E48" s="1"/>
      <c r="F48" s="1">
        <v>58483835</v>
      </c>
      <c r="G48" s="1"/>
      <c r="H48" s="1"/>
      <c r="I48" s="1"/>
      <c r="J48" s="1"/>
    </row>
    <row r="49" spans="2:10" ht="12.75">
      <c r="B49" s="26"/>
      <c r="C49" s="26" t="s">
        <v>88</v>
      </c>
      <c r="D49" s="1">
        <v>1252577</v>
      </c>
      <c r="E49" s="1"/>
      <c r="F49" s="1">
        <v>130966</v>
      </c>
      <c r="G49" s="1"/>
      <c r="H49" s="1"/>
      <c r="I49" s="1"/>
      <c r="J49" s="1"/>
    </row>
    <row r="50" spans="2:10" ht="12.75">
      <c r="B50" s="26"/>
      <c r="C50" s="26" t="s">
        <v>112</v>
      </c>
      <c r="D50" s="29">
        <f>SUM(D47:D49)</f>
        <v>54503536</v>
      </c>
      <c r="E50" s="1"/>
      <c r="F50" s="29">
        <f>SUM(F47:F49)</f>
        <v>74665750</v>
      </c>
      <c r="G50" s="1"/>
      <c r="H50" s="1"/>
      <c r="J50" s="1"/>
    </row>
    <row r="51" spans="2:10" ht="12.75">
      <c r="B51" s="26"/>
      <c r="C51" s="26"/>
      <c r="E51" s="1"/>
      <c r="G51" s="1"/>
      <c r="H51" s="1"/>
      <c r="J51" s="1"/>
    </row>
    <row r="52" spans="2:10" ht="12.75">
      <c r="B52" s="44" t="s">
        <v>109</v>
      </c>
      <c r="D52" s="2">
        <f>+D44+D50</f>
        <v>55592741</v>
      </c>
      <c r="E52" s="1"/>
      <c r="F52" s="2">
        <f>+F44+F50</f>
        <v>75819948</v>
      </c>
      <c r="G52" s="1"/>
      <c r="H52" s="1"/>
      <c r="I52" s="1"/>
      <c r="J52" s="1"/>
    </row>
    <row r="53" spans="2:10" ht="12.75">
      <c r="B53" s="26"/>
      <c r="C53" s="44"/>
      <c r="E53" s="1"/>
      <c r="G53" s="1"/>
      <c r="H53" s="1"/>
      <c r="J53" s="1"/>
    </row>
    <row r="54" spans="2:10" ht="13.5" thickBot="1">
      <c r="B54" s="44" t="s">
        <v>101</v>
      </c>
      <c r="D54" s="20">
        <f>+D38+D52</f>
        <v>200733046</v>
      </c>
      <c r="E54" s="1"/>
      <c r="F54" s="20">
        <f>+F38+F52</f>
        <v>213316704</v>
      </c>
      <c r="G54" s="1"/>
      <c r="H54" s="1"/>
      <c r="J54" s="1"/>
    </row>
    <row r="55" spans="2:10" ht="13.5" thickTop="1">
      <c r="B55" s="26"/>
      <c r="C55" s="26"/>
      <c r="D55" s="2">
        <f>+D26-D54</f>
        <v>0</v>
      </c>
      <c r="E55" s="1"/>
      <c r="F55" s="2">
        <f>+F26-F54</f>
        <v>0</v>
      </c>
      <c r="G55" s="1"/>
      <c r="H55" s="1"/>
      <c r="J55" s="1"/>
    </row>
    <row r="56" spans="2:10" ht="12.75">
      <c r="B56" s="2" t="s">
        <v>90</v>
      </c>
      <c r="C56" s="26"/>
      <c r="E56" s="1"/>
      <c r="G56" s="1"/>
      <c r="H56" s="1"/>
      <c r="J56" s="1"/>
    </row>
    <row r="57" spans="2:10" ht="12.75">
      <c r="B57" s="2" t="s">
        <v>133</v>
      </c>
      <c r="C57" s="26"/>
      <c r="E57" s="1"/>
      <c r="G57" s="1"/>
      <c r="H57" s="1"/>
      <c r="J57" s="1"/>
    </row>
    <row r="58" spans="5:10" ht="12.75">
      <c r="E58" s="1"/>
      <c r="G58" s="1"/>
      <c r="H58" s="1"/>
      <c r="J58" s="1"/>
    </row>
    <row r="59" spans="5:10" ht="12.75">
      <c r="E59" s="1"/>
      <c r="G59" s="1"/>
      <c r="H59" s="1"/>
      <c r="J59" s="1"/>
    </row>
    <row r="60" spans="7:10" ht="12.75">
      <c r="G60" s="1"/>
      <c r="H60" s="1"/>
      <c r="J60" s="1"/>
    </row>
    <row r="61" spans="7:10" ht="12.75">
      <c r="G61" s="1"/>
      <c r="H61" s="1"/>
      <c r="J61" s="1"/>
    </row>
    <row r="62" spans="7:10" ht="12.75">
      <c r="G62" s="1"/>
      <c r="H62" s="1"/>
      <c r="J62" s="1"/>
    </row>
    <row r="63" spans="7:10" ht="12.75">
      <c r="G63" s="1"/>
      <c r="H63" s="1"/>
      <c r="J63" s="1"/>
    </row>
    <row r="64" spans="7:10" ht="12.75">
      <c r="G64" s="1"/>
      <c r="H64" s="1"/>
      <c r="J64" s="1"/>
    </row>
    <row r="65" spans="7:10" ht="12.75">
      <c r="G65" s="1"/>
      <c r="H65" s="1"/>
      <c r="J65" s="1"/>
    </row>
    <row r="66" spans="7:10" ht="12.75">
      <c r="G66" s="1"/>
      <c r="H66" s="1"/>
      <c r="J66" s="1"/>
    </row>
    <row r="67" spans="7:10" ht="12.75">
      <c r="G67" s="1"/>
      <c r="H67" s="1"/>
      <c r="J67" s="1"/>
    </row>
    <row r="68" spans="7:10" ht="12.75">
      <c r="G68" s="1"/>
      <c r="H68" s="1"/>
      <c r="J68" s="1"/>
    </row>
    <row r="69" spans="7:10" ht="12.75">
      <c r="G69" s="1"/>
      <c r="H69" s="1"/>
      <c r="J69" s="1"/>
    </row>
    <row r="70" spans="7:10" ht="12.75">
      <c r="G70" s="1"/>
      <c r="H70" s="1"/>
      <c r="J70" s="1"/>
    </row>
    <row r="71" spans="7:10" ht="12.75">
      <c r="G71" s="1"/>
      <c r="H71" s="1"/>
      <c r="J71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75" zoomScaleNormal="75" workbookViewId="0" topLeftCell="A93">
      <selection activeCell="A93" sqref="A93"/>
    </sheetView>
  </sheetViews>
  <sheetFormatPr defaultColWidth="9.33203125" defaultRowHeight="12.75"/>
  <cols>
    <col min="1" max="1" width="3" style="25" customWidth="1"/>
    <col min="2" max="2" width="32.16015625" style="25" customWidth="1"/>
    <col min="3" max="3" width="13.33203125" style="25" customWidth="1"/>
    <col min="4" max="4" width="19.33203125" style="25" customWidth="1"/>
    <col min="5" max="5" width="1.171875" style="25" customWidth="1"/>
    <col min="6" max="6" width="18.66015625" style="25" customWidth="1"/>
    <col min="7" max="7" width="1.5" style="25" customWidth="1"/>
    <col min="8" max="8" width="20.16015625" style="25" customWidth="1"/>
    <col min="9" max="9" width="1.5" style="25" customWidth="1"/>
    <col min="10" max="10" width="20.33203125" style="25" customWidth="1"/>
    <col min="11" max="11" width="0.82421875" style="25" customWidth="1"/>
    <col min="12" max="12" width="15.16015625" style="25" bestFit="1" customWidth="1"/>
    <col min="13" max="13" width="11.83203125" style="25" customWidth="1"/>
    <col min="14" max="14" width="1.171875" style="25" customWidth="1"/>
    <col min="15" max="15" width="12.16015625" style="25" customWidth="1"/>
    <col min="16" max="16" width="1.0078125" style="25" customWidth="1"/>
    <col min="17" max="17" width="11.83203125" style="25" customWidth="1"/>
    <col min="18" max="16384" width="9.33203125" style="25" customWidth="1"/>
  </cols>
  <sheetData>
    <row r="1" ht="18">
      <c r="A1" s="41" t="s">
        <v>51</v>
      </c>
    </row>
    <row r="2" ht="15">
      <c r="A2" s="42" t="s">
        <v>44</v>
      </c>
    </row>
    <row r="3" ht="15">
      <c r="A3" s="42" t="s">
        <v>148</v>
      </c>
    </row>
    <row r="4" spans="1:10" ht="15">
      <c r="A4" s="42" t="s">
        <v>6</v>
      </c>
      <c r="J4" s="9"/>
    </row>
    <row r="5" spans="4:10" s="26" customFormat="1" ht="12.75">
      <c r="D5" s="9"/>
      <c r="F5" s="9"/>
      <c r="J5" s="53" t="s">
        <v>15</v>
      </c>
    </row>
    <row r="6" spans="4:10" s="26" customFormat="1" ht="12.75">
      <c r="D6" s="61" t="s">
        <v>12</v>
      </c>
      <c r="F6" s="53" t="s">
        <v>43</v>
      </c>
      <c r="H6" s="61" t="s">
        <v>15</v>
      </c>
      <c r="J6" s="53" t="s">
        <v>43</v>
      </c>
    </row>
    <row r="7" spans="4:10" s="26" customFormat="1" ht="12.75">
      <c r="D7" s="61" t="s">
        <v>50</v>
      </c>
      <c r="F7" s="53" t="s">
        <v>50</v>
      </c>
      <c r="H7" s="61" t="s">
        <v>146</v>
      </c>
      <c r="J7" s="53" t="s">
        <v>146</v>
      </c>
    </row>
    <row r="8" spans="4:10" s="26" customFormat="1" ht="12.75">
      <c r="D8" s="61" t="s">
        <v>13</v>
      </c>
      <c r="F8" s="53" t="s">
        <v>13</v>
      </c>
      <c r="H8" s="61" t="s">
        <v>42</v>
      </c>
      <c r="J8" s="53" t="s">
        <v>42</v>
      </c>
    </row>
    <row r="9" spans="4:10" s="26" customFormat="1" ht="12.75">
      <c r="D9" s="61" t="s">
        <v>14</v>
      </c>
      <c r="F9" s="53" t="s">
        <v>14</v>
      </c>
      <c r="H9" s="61" t="s">
        <v>14</v>
      </c>
      <c r="J9" s="53" t="s">
        <v>14</v>
      </c>
    </row>
    <row r="10" spans="4:10" s="26" customFormat="1" ht="12.75">
      <c r="D10" s="62" t="s">
        <v>145</v>
      </c>
      <c r="F10" s="54" t="s">
        <v>147</v>
      </c>
      <c r="H10" s="62" t="s">
        <v>145</v>
      </c>
      <c r="J10" s="54" t="s">
        <v>147</v>
      </c>
    </row>
    <row r="11" spans="6:10" s="26" customFormat="1" ht="12.75">
      <c r="F11" s="9"/>
      <c r="J11" s="9"/>
    </row>
    <row r="12" spans="5:11" s="26" customFormat="1" ht="12.75">
      <c r="E12" s="31"/>
      <c r="H12" s="10"/>
      <c r="K12" s="2"/>
    </row>
    <row r="13" spans="3:11" s="26" customFormat="1" ht="12.75">
      <c r="C13" s="63" t="s">
        <v>102</v>
      </c>
      <c r="D13" s="27" t="s">
        <v>11</v>
      </c>
      <c r="E13" s="31"/>
      <c r="F13" s="27" t="s">
        <v>11</v>
      </c>
      <c r="H13" s="27" t="s">
        <v>11</v>
      </c>
      <c r="J13" s="27" t="s">
        <v>11</v>
      </c>
      <c r="K13" s="2"/>
    </row>
    <row r="14" spans="5:11" s="26" customFormat="1" ht="12.75">
      <c r="E14" s="31"/>
      <c r="K14" s="2"/>
    </row>
    <row r="15" spans="2:11" s="26" customFormat="1" ht="12.75">
      <c r="B15" s="10" t="s">
        <v>7</v>
      </c>
      <c r="C15" s="10"/>
      <c r="D15" s="2">
        <v>68345253</v>
      </c>
      <c r="E15" s="1"/>
      <c r="F15" s="2">
        <v>107001711</v>
      </c>
      <c r="G15" s="2"/>
      <c r="H15" s="2">
        <v>227814024</v>
      </c>
      <c r="I15" s="2"/>
      <c r="J15" s="2">
        <v>250130615</v>
      </c>
      <c r="K15" s="2"/>
    </row>
    <row r="16" spans="2:11" s="26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6" customFormat="1" ht="12.75">
      <c r="B17" s="10" t="s">
        <v>3</v>
      </c>
      <c r="C17" s="10"/>
      <c r="D17" s="2">
        <v>-60506778</v>
      </c>
      <c r="E17" s="1"/>
      <c r="F17" s="2">
        <v>-101760318</v>
      </c>
      <c r="G17" s="2"/>
      <c r="H17" s="2">
        <v>-207562882</v>
      </c>
      <c r="I17" s="2"/>
      <c r="J17" s="2">
        <v>-233533961</v>
      </c>
      <c r="K17" s="2"/>
    </row>
    <row r="18" spans="2:11" s="26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6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6" customFormat="1" ht="12.75">
      <c r="B20" s="10" t="s">
        <v>4</v>
      </c>
      <c r="C20" s="10"/>
      <c r="D20" s="2">
        <v>7838475</v>
      </c>
      <c r="E20" s="1"/>
      <c r="F20" s="2">
        <v>5241393</v>
      </c>
      <c r="G20" s="2"/>
      <c r="H20" s="2">
        <v>20251142</v>
      </c>
      <c r="I20" s="2"/>
      <c r="J20" s="2">
        <v>16596654</v>
      </c>
      <c r="K20" s="2"/>
    </row>
    <row r="21" spans="2:11" s="26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6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6" customFormat="1" ht="12.75">
      <c r="B23" s="10" t="s">
        <v>61</v>
      </c>
      <c r="C23" s="10"/>
      <c r="D23" s="2">
        <v>48444</v>
      </c>
      <c r="E23" s="1"/>
      <c r="F23" s="2">
        <v>31221</v>
      </c>
      <c r="G23" s="2"/>
      <c r="H23" s="2">
        <v>249877</v>
      </c>
      <c r="I23" s="2"/>
      <c r="J23" s="2">
        <v>247684</v>
      </c>
      <c r="K23" s="2"/>
    </row>
    <row r="24" spans="2:11" s="26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6" customFormat="1" ht="12.75">
      <c r="B25" s="10" t="s">
        <v>66</v>
      </c>
      <c r="C25" s="64"/>
      <c r="D25" s="2">
        <v>300627</v>
      </c>
      <c r="E25" s="1"/>
      <c r="F25" s="2">
        <v>261664</v>
      </c>
      <c r="G25" s="2"/>
      <c r="H25" s="2">
        <v>816590</v>
      </c>
      <c r="I25" s="2"/>
      <c r="J25" s="2">
        <v>630207</v>
      </c>
      <c r="K25" s="2"/>
    </row>
    <row r="26" spans="2:11" s="26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6" customFormat="1" ht="12.75">
      <c r="B27" s="10" t="s">
        <v>8</v>
      </c>
      <c r="C27" s="10"/>
      <c r="D27" s="2">
        <v>-1791215</v>
      </c>
      <c r="E27" s="1"/>
      <c r="F27" s="2">
        <v>-2038951</v>
      </c>
      <c r="G27" s="2"/>
      <c r="H27" s="2">
        <v>-5233060</v>
      </c>
      <c r="I27" s="2"/>
      <c r="J27" s="2">
        <v>-5593626</v>
      </c>
      <c r="K27" s="2"/>
    </row>
    <row r="28" spans="2:11" s="26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6" customFormat="1" ht="12.75">
      <c r="B29" s="10" t="s">
        <v>1</v>
      </c>
      <c r="C29" s="10"/>
      <c r="D29" s="2">
        <v>-1154115</v>
      </c>
      <c r="E29" s="1"/>
      <c r="F29" s="2">
        <v>-1142338</v>
      </c>
      <c r="G29" s="2"/>
      <c r="H29" s="2">
        <v>-3854651</v>
      </c>
      <c r="I29" s="2"/>
      <c r="J29" s="2">
        <v>-3785345</v>
      </c>
      <c r="K29" s="2"/>
    </row>
    <row r="30" spans="2:11" s="26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6" customFormat="1" ht="12.75">
      <c r="B31" s="10" t="s">
        <v>67</v>
      </c>
      <c r="C31" s="64"/>
      <c r="D31" s="2">
        <v>-43955</v>
      </c>
      <c r="E31" s="1"/>
      <c r="F31" s="2">
        <v>155452</v>
      </c>
      <c r="G31" s="2"/>
      <c r="H31" s="2">
        <v>-608955</v>
      </c>
      <c r="I31" s="2"/>
      <c r="J31" s="2">
        <v>335029</v>
      </c>
      <c r="K31" s="2"/>
    </row>
    <row r="32" spans="2:11" s="26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6" customFormat="1" ht="12.75">
      <c r="B33" s="10" t="s">
        <v>0</v>
      </c>
      <c r="C33" s="10"/>
      <c r="D33" s="2">
        <v>-560865</v>
      </c>
      <c r="E33" s="1"/>
      <c r="F33" s="2">
        <v>-754790</v>
      </c>
      <c r="G33" s="2"/>
      <c r="H33" s="2">
        <v>-2013043</v>
      </c>
      <c r="I33" s="2"/>
      <c r="J33" s="2">
        <v>-2244661</v>
      </c>
      <c r="K33" s="2"/>
    </row>
    <row r="34" spans="2:11" s="26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6" customFormat="1" ht="12.75">
      <c r="B35" s="10" t="s">
        <v>143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6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6" customFormat="1" ht="12.75">
      <c r="B37" s="10" t="s">
        <v>5</v>
      </c>
      <c r="C37" s="10"/>
      <c r="D37" s="2">
        <v>4637396</v>
      </c>
      <c r="E37" s="1"/>
      <c r="F37" s="2">
        <v>1753651</v>
      </c>
      <c r="G37" s="2" t="e">
        <v>#REF!</v>
      </c>
      <c r="H37" s="2">
        <v>9607900</v>
      </c>
      <c r="I37" s="2" t="e">
        <v>#REF!</v>
      </c>
      <c r="J37" s="2">
        <v>6185942</v>
      </c>
      <c r="K37" s="2"/>
    </row>
    <row r="38" spans="2:11" s="26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6" customFormat="1" ht="12.75">
      <c r="B39" s="10" t="s">
        <v>63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6" customFormat="1" ht="12.75">
      <c r="B40" s="10" t="s">
        <v>106</v>
      </c>
      <c r="C40" s="10"/>
      <c r="D40" s="2">
        <v>-941399</v>
      </c>
      <c r="E40" s="1"/>
      <c r="F40" s="2">
        <v>-108454</v>
      </c>
      <c r="G40" s="2"/>
      <c r="H40" s="2">
        <v>-1720376</v>
      </c>
      <c r="I40" s="2"/>
      <c r="J40" s="2">
        <v>-937735</v>
      </c>
      <c r="K40" s="2"/>
    </row>
    <row r="41" spans="2:11" s="26" customFormat="1" ht="12.75">
      <c r="B41" s="10" t="s">
        <v>116</v>
      </c>
      <c r="C41" s="10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26" customFormat="1" ht="12.75">
      <c r="B42" s="10" t="s">
        <v>107</v>
      </c>
      <c r="C42" s="10"/>
      <c r="D42" s="2">
        <v>-213418</v>
      </c>
      <c r="E42" s="1"/>
      <c r="F42" s="2">
        <v>-43058</v>
      </c>
      <c r="G42" s="2"/>
      <c r="H42" s="2">
        <v>-213418</v>
      </c>
      <c r="I42" s="2"/>
      <c r="J42" s="2">
        <v>-43058</v>
      </c>
      <c r="K42" s="2"/>
    </row>
    <row r="43" spans="2:11" s="26" customFormat="1" ht="12.75">
      <c r="B43" s="10"/>
      <c r="C43" s="10"/>
      <c r="D43" s="29">
        <v>-1154817</v>
      </c>
      <c r="E43" s="29">
        <v>0</v>
      </c>
      <c r="F43" s="29">
        <v>-151512</v>
      </c>
      <c r="G43" s="2" t="s">
        <v>113</v>
      </c>
      <c r="H43" s="29">
        <v>-1933794</v>
      </c>
      <c r="I43" s="29">
        <v>0</v>
      </c>
      <c r="J43" s="29">
        <v>-980793</v>
      </c>
      <c r="K43" s="2"/>
    </row>
    <row r="44" spans="2:11" s="26" customFormat="1" ht="12.75">
      <c r="B44" s="10"/>
      <c r="C44" s="10"/>
      <c r="D44" s="1"/>
      <c r="E44" s="1"/>
      <c r="F44" s="1"/>
      <c r="G44" s="2"/>
      <c r="H44" s="1"/>
      <c r="I44" s="1"/>
      <c r="J44" s="1"/>
      <c r="K44" s="2"/>
    </row>
    <row r="45" spans="2:11" s="26" customFormat="1" ht="12.75">
      <c r="B45" s="10" t="s">
        <v>117</v>
      </c>
      <c r="C45" s="10"/>
      <c r="D45" s="2">
        <v>3482579</v>
      </c>
      <c r="E45" s="1"/>
      <c r="F45" s="2">
        <v>1602139</v>
      </c>
      <c r="G45" s="2"/>
      <c r="H45" s="2">
        <v>7674106</v>
      </c>
      <c r="I45" s="1"/>
      <c r="J45" s="2">
        <v>5205149</v>
      </c>
      <c r="K45" s="2"/>
    </row>
    <row r="46" spans="2:11" s="26" customFormat="1" ht="12.75">
      <c r="B46" s="10"/>
      <c r="C46" s="10"/>
      <c r="D46" s="1"/>
      <c r="E46" s="1"/>
      <c r="F46" s="1"/>
      <c r="G46" s="2"/>
      <c r="H46" s="1"/>
      <c r="I46" s="1"/>
      <c r="J46" s="1"/>
      <c r="K46" s="2"/>
    </row>
    <row r="47" spans="2:11" s="26" customFormat="1" ht="12.75">
      <c r="B47" s="10" t="s">
        <v>121</v>
      </c>
      <c r="C47" s="64" t="s">
        <v>118</v>
      </c>
      <c r="D47" s="2">
        <v>0</v>
      </c>
      <c r="E47" s="1"/>
      <c r="F47" s="2">
        <v>-83561</v>
      </c>
      <c r="G47" s="2"/>
      <c r="H47" s="2">
        <v>0</v>
      </c>
      <c r="I47" s="2"/>
      <c r="J47" s="2">
        <v>-2238689</v>
      </c>
      <c r="K47" s="2"/>
    </row>
    <row r="48" spans="1:11" s="26" customFormat="1" ht="13.5" thickBot="1">
      <c r="A48" s="48"/>
      <c r="B48" s="49" t="s">
        <v>16</v>
      </c>
      <c r="C48" s="49"/>
      <c r="D48" s="74">
        <v>3482579</v>
      </c>
      <c r="E48" s="1"/>
      <c r="F48" s="74">
        <v>1518578</v>
      </c>
      <c r="G48" s="2"/>
      <c r="H48" s="74">
        <v>7674106</v>
      </c>
      <c r="I48" s="2"/>
      <c r="J48" s="74">
        <v>2966460</v>
      </c>
      <c r="K48" s="2"/>
    </row>
    <row r="49" spans="2:11" s="26" customFormat="1" ht="13.5" thickTop="1">
      <c r="B49" s="10"/>
      <c r="C49" s="10"/>
      <c r="D49" s="2"/>
      <c r="E49" s="1"/>
      <c r="F49" s="2"/>
      <c r="G49" s="2"/>
      <c r="H49" s="2"/>
      <c r="I49" s="2"/>
      <c r="J49" s="2"/>
      <c r="K49" s="2"/>
    </row>
    <row r="50" spans="2:11" s="26" customFormat="1" ht="12.75">
      <c r="B50" s="10" t="s">
        <v>64</v>
      </c>
      <c r="D50" s="2"/>
      <c r="E50" s="1"/>
      <c r="F50" s="2"/>
      <c r="G50" s="2"/>
      <c r="H50" s="2"/>
      <c r="I50" s="2"/>
      <c r="J50" s="2"/>
      <c r="K50" s="2"/>
    </row>
    <row r="51" spans="2:11" s="26" customFormat="1" ht="12.75">
      <c r="B51" s="10" t="s">
        <v>65</v>
      </c>
      <c r="D51" s="2">
        <v>3482579</v>
      </c>
      <c r="E51" s="1"/>
      <c r="F51" s="2">
        <v>1514899</v>
      </c>
      <c r="G51" s="2"/>
      <c r="H51" s="2">
        <v>7670265</v>
      </c>
      <c r="I51" s="2"/>
      <c r="J51" s="2">
        <v>2964592</v>
      </c>
      <c r="K51" s="2"/>
    </row>
    <row r="52" spans="2:11" s="26" customFormat="1" ht="12.75">
      <c r="B52" s="10"/>
      <c r="D52" s="2"/>
      <c r="E52" s="1"/>
      <c r="F52" s="2"/>
      <c r="G52" s="2"/>
      <c r="H52" s="2"/>
      <c r="I52" s="2"/>
      <c r="J52" s="2"/>
      <c r="K52" s="2"/>
    </row>
    <row r="53" spans="2:11" s="26" customFormat="1" ht="12.75">
      <c r="B53" s="10" t="s">
        <v>114</v>
      </c>
      <c r="C53" s="10"/>
      <c r="D53" s="2">
        <v>0</v>
      </c>
      <c r="E53" s="1"/>
      <c r="F53" s="2">
        <v>3679</v>
      </c>
      <c r="G53" s="2"/>
      <c r="H53" s="2">
        <v>3841</v>
      </c>
      <c r="I53" s="2"/>
      <c r="J53" s="2">
        <v>1868</v>
      </c>
      <c r="K53" s="2"/>
    </row>
    <row r="54" spans="2:11" s="26" customFormat="1" ht="12.75">
      <c r="B54" s="10"/>
      <c r="C54" s="10"/>
      <c r="D54" s="34"/>
      <c r="E54" s="31"/>
      <c r="G54" s="31"/>
      <c r="K54" s="1"/>
    </row>
    <row r="55" spans="2:11" s="26" customFormat="1" ht="13.5" thickBot="1">
      <c r="B55" s="10"/>
      <c r="C55" s="10"/>
      <c r="D55" s="50">
        <v>3482579</v>
      </c>
      <c r="E55" s="45"/>
      <c r="F55" s="50">
        <v>1518578</v>
      </c>
      <c r="G55" s="45"/>
      <c r="H55" s="50">
        <v>7674106</v>
      </c>
      <c r="I55" s="50" t="e">
        <v>#REF!</v>
      </c>
      <c r="J55" s="50">
        <v>2966460</v>
      </c>
      <c r="K55" s="1"/>
    </row>
    <row r="56" spans="2:12" s="26" customFormat="1" ht="13.5" thickTop="1">
      <c r="B56" s="10"/>
      <c r="C56" s="10"/>
      <c r="D56" s="2"/>
      <c r="E56" s="1"/>
      <c r="F56" s="2"/>
      <c r="G56" s="2"/>
      <c r="H56" s="2"/>
      <c r="I56" s="2"/>
      <c r="J56" s="2"/>
      <c r="K56" s="2"/>
      <c r="L56" s="2"/>
    </row>
    <row r="57" spans="2:12" s="26" customFormat="1" ht="12.75">
      <c r="B57" s="10" t="s">
        <v>125</v>
      </c>
      <c r="C57" s="2"/>
      <c r="D57" s="2"/>
      <c r="E57" s="1"/>
      <c r="F57" s="2"/>
      <c r="G57" s="1"/>
      <c r="H57" s="2"/>
      <c r="I57" s="1"/>
      <c r="J57" s="2"/>
      <c r="K57" s="2"/>
      <c r="L57" s="2"/>
    </row>
    <row r="58" spans="2:12" s="26" customFormat="1" ht="12.75">
      <c r="B58" s="10" t="s">
        <v>126</v>
      </c>
      <c r="C58" s="2"/>
      <c r="D58" s="10">
        <v>2.3558451959145423</v>
      </c>
      <c r="E58" s="1"/>
      <c r="F58" s="10">
        <v>1.1423236280564453</v>
      </c>
      <c r="G58" s="1"/>
      <c r="H58" s="10">
        <v>5.191269387726441</v>
      </c>
      <c r="I58" s="1"/>
      <c r="J58" s="10">
        <v>3.7112664320975757</v>
      </c>
      <c r="K58" s="2"/>
      <c r="L58" s="2"/>
    </row>
    <row r="59" spans="2:12" s="26" customFormat="1" ht="12.75">
      <c r="B59" s="10" t="s">
        <v>127</v>
      </c>
      <c r="C59" s="2"/>
      <c r="D59" s="10">
        <v>0</v>
      </c>
      <c r="E59" s="1"/>
      <c r="F59" s="10">
        <v>-0.059578915864369204</v>
      </c>
      <c r="G59" s="1"/>
      <c r="H59" s="10">
        <v>0</v>
      </c>
      <c r="I59" s="1"/>
      <c r="J59" s="10">
        <v>-1.596183190453547</v>
      </c>
      <c r="K59" s="2"/>
      <c r="L59" s="2"/>
    </row>
    <row r="60" spans="2:11" s="26" customFormat="1" ht="13.5" thickBot="1">
      <c r="B60" s="10" t="s">
        <v>128</v>
      </c>
      <c r="C60" s="2"/>
      <c r="D60" s="79">
        <v>2.3558451959145423</v>
      </c>
      <c r="E60" s="36"/>
      <c r="F60" s="79">
        <v>1.0801215885881816</v>
      </c>
      <c r="G60" s="1"/>
      <c r="H60" s="79">
        <v>5.188671083022512</v>
      </c>
      <c r="I60" s="1"/>
      <c r="J60" s="80">
        <v>2.11375135936839</v>
      </c>
      <c r="K60" s="2"/>
    </row>
    <row r="61" spans="2:12" s="26" customFormat="1" ht="13.5" thickTop="1">
      <c r="B61" s="10"/>
      <c r="C61" s="2"/>
      <c r="D61" s="10"/>
      <c r="E61" s="1"/>
      <c r="F61" s="10"/>
      <c r="G61" s="1"/>
      <c r="H61" s="10"/>
      <c r="I61" s="1"/>
      <c r="J61" s="10"/>
      <c r="K61" s="2"/>
      <c r="L61" s="31"/>
    </row>
    <row r="62" spans="2:12" s="26" customFormat="1" ht="12.75">
      <c r="B62" s="10" t="s">
        <v>129</v>
      </c>
      <c r="C62" s="2"/>
      <c r="D62" s="10">
        <v>2.3558451959145423</v>
      </c>
      <c r="E62" s="1"/>
      <c r="F62" s="10">
        <v>1.1464640324350506</v>
      </c>
      <c r="G62" s="1"/>
      <c r="H62" s="10">
        <v>5.191269387726441</v>
      </c>
      <c r="I62" s="1"/>
      <c r="J62" s="10">
        <v>3.7153231269685505</v>
      </c>
      <c r="K62" s="2"/>
      <c r="L62" s="31"/>
    </row>
    <row r="63" spans="2:12" s="26" customFormat="1" ht="12.75">
      <c r="B63" s="10" t="s">
        <v>130</v>
      </c>
      <c r="C63" s="2"/>
      <c r="D63" s="10">
        <v>0</v>
      </c>
      <c r="E63" s="1"/>
      <c r="F63" s="10">
        <v>-0.05901486642061413</v>
      </c>
      <c r="G63" s="1"/>
      <c r="H63" s="10">
        <v>0</v>
      </c>
      <c r="I63" s="1"/>
      <c r="J63" s="10">
        <v>-1.515659927358688</v>
      </c>
      <c r="K63" s="2"/>
      <c r="L63" s="31"/>
    </row>
    <row r="64" spans="2:12" s="26" customFormat="1" ht="13.5" thickBot="1">
      <c r="B64" s="10" t="s">
        <v>131</v>
      </c>
      <c r="C64" s="43"/>
      <c r="D64" s="79">
        <v>2.3558451959145423</v>
      </c>
      <c r="E64" s="10" t="e">
        <v>#REF!</v>
      </c>
      <c r="F64" s="79">
        <v>1.0899377209203682</v>
      </c>
      <c r="G64" s="10" t="e">
        <v>#REF!</v>
      </c>
      <c r="H64" s="79">
        <v>5.191269387726441</v>
      </c>
      <c r="I64" s="10" t="e">
        <v>#REF!</v>
      </c>
      <c r="J64" s="79">
        <v>2.200926756334871</v>
      </c>
      <c r="K64" s="2"/>
      <c r="L64" s="31"/>
    </row>
    <row r="65" spans="2:12" s="26" customFormat="1" ht="13.5" thickTop="1">
      <c r="B65" s="10"/>
      <c r="C65" s="2"/>
      <c r="D65" s="10"/>
      <c r="E65" s="10"/>
      <c r="F65" s="10"/>
      <c r="G65" s="10"/>
      <c r="H65" s="10"/>
      <c r="I65" s="10"/>
      <c r="J65" s="10"/>
      <c r="K65" s="2"/>
      <c r="L65" s="31"/>
    </row>
    <row r="66" spans="2:11" s="26" customFormat="1" ht="12.75">
      <c r="B66" s="10" t="s">
        <v>53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s="26" customFormat="1" ht="12.75">
      <c r="B67" s="10" t="s">
        <v>133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s="26" customFormat="1" ht="12.75">
      <c r="B68" s="10"/>
      <c r="C68" s="2"/>
      <c r="D68" s="2"/>
      <c r="E68" s="2"/>
      <c r="F68" s="2"/>
      <c r="G68" s="2"/>
      <c r="H68" s="2"/>
      <c r="I68" s="2"/>
      <c r="J68" s="2"/>
      <c r="K68" s="2"/>
    </row>
    <row r="69" spans="2:6" ht="12.75">
      <c r="B69" s="75" t="s">
        <v>119</v>
      </c>
      <c r="D69" s="1"/>
      <c r="E69" s="1"/>
      <c r="F69" s="1"/>
    </row>
    <row r="70" spans="2:11" ht="12.75">
      <c r="B70" s="76" t="s">
        <v>120</v>
      </c>
      <c r="D70" s="2" t="s">
        <v>149</v>
      </c>
      <c r="E70" s="1"/>
      <c r="F70" s="1"/>
      <c r="G70" s="73"/>
      <c r="H70" s="2" t="s">
        <v>150</v>
      </c>
      <c r="I70" s="1"/>
      <c r="J70" s="1"/>
      <c r="K70" s="73"/>
    </row>
    <row r="71" spans="2:11" ht="12.75">
      <c r="B71" s="75" t="s">
        <v>122</v>
      </c>
      <c r="C71" s="73"/>
      <c r="D71" s="1">
        <v>0</v>
      </c>
      <c r="E71" s="1"/>
      <c r="F71" s="1">
        <v>-58651.939999999944</v>
      </c>
      <c r="G71" s="73"/>
      <c r="H71" s="1">
        <v>0</v>
      </c>
      <c r="I71" s="1"/>
      <c r="J71" s="1">
        <v>3197720</v>
      </c>
      <c r="K71" s="73"/>
    </row>
    <row r="72" spans="2:10" ht="12.75">
      <c r="B72" s="75" t="s">
        <v>3</v>
      </c>
      <c r="C72" s="73"/>
      <c r="D72" s="1">
        <v>0</v>
      </c>
      <c r="E72" s="1"/>
      <c r="F72" s="1">
        <v>0</v>
      </c>
      <c r="H72" s="1">
        <v>0</v>
      </c>
      <c r="I72" s="1"/>
      <c r="J72" s="1">
        <v>-4520636</v>
      </c>
    </row>
    <row r="73" spans="2:10" ht="12.75">
      <c r="B73" s="75" t="s">
        <v>66</v>
      </c>
      <c r="C73" s="73"/>
      <c r="D73" s="1">
        <v>0</v>
      </c>
      <c r="E73" s="1"/>
      <c r="F73" s="1">
        <v>0</v>
      </c>
      <c r="H73" s="1">
        <v>0</v>
      </c>
      <c r="I73" s="1"/>
      <c r="J73" s="1">
        <v>0</v>
      </c>
    </row>
    <row r="74" spans="2:10" ht="12.75">
      <c r="B74" s="75" t="s">
        <v>123</v>
      </c>
      <c r="C74" s="73"/>
      <c r="D74" s="1">
        <v>0</v>
      </c>
      <c r="E74" s="1"/>
      <c r="F74" s="1">
        <v>-24909</v>
      </c>
      <c r="H74" s="1">
        <v>0</v>
      </c>
      <c r="I74" s="1"/>
      <c r="J74" s="1">
        <v>-200110</v>
      </c>
    </row>
    <row r="75" spans="2:10" ht="12.75">
      <c r="B75" s="75" t="s">
        <v>103</v>
      </c>
      <c r="C75" s="73"/>
      <c r="D75" s="1">
        <v>0</v>
      </c>
      <c r="E75" s="1"/>
      <c r="F75" s="1">
        <v>0</v>
      </c>
      <c r="H75" s="1">
        <v>0</v>
      </c>
      <c r="I75" s="1"/>
      <c r="J75" s="1">
        <v>-627790</v>
      </c>
    </row>
    <row r="76" spans="2:10" ht="12.75">
      <c r="B76" s="75" t="s">
        <v>124</v>
      </c>
      <c r="C76" s="73"/>
      <c r="D76" s="1">
        <v>0</v>
      </c>
      <c r="E76" s="1"/>
      <c r="F76" s="1">
        <v>0</v>
      </c>
      <c r="H76" s="1">
        <v>0</v>
      </c>
      <c r="I76" s="1"/>
      <c r="J76" s="1">
        <v>-87873</v>
      </c>
    </row>
    <row r="77" spans="2:10" ht="12.75">
      <c r="B77" s="75"/>
      <c r="C77" s="73"/>
      <c r="D77" s="65">
        <v>0</v>
      </c>
      <c r="E77" s="1"/>
      <c r="F77" s="65">
        <v>-83560.93999999994</v>
      </c>
      <c r="H77" s="65">
        <v>0</v>
      </c>
      <c r="I77" s="1"/>
      <c r="J77" s="65">
        <v>-2238689</v>
      </c>
    </row>
    <row r="78" spans="2:10" ht="12.75">
      <c r="B78" s="75"/>
      <c r="D78" s="1"/>
      <c r="E78" s="2"/>
      <c r="F78" s="1"/>
      <c r="H78" s="1"/>
      <c r="J78" s="1"/>
    </row>
    <row r="79" ht="12.75">
      <c r="B79" s="10"/>
    </row>
    <row r="80" spans="2:4" ht="12.75">
      <c r="B80" s="10"/>
      <c r="D80" s="78"/>
    </row>
    <row r="81" spans="2:4" ht="12.75">
      <c r="B81" s="10"/>
      <c r="D81" s="78"/>
    </row>
    <row r="82" spans="2:4" ht="12.75">
      <c r="B82" s="10"/>
      <c r="D82" s="78"/>
    </row>
    <row r="83" spans="2:4" ht="12.75">
      <c r="B83" s="10"/>
      <c r="D83" s="78"/>
    </row>
    <row r="84" spans="2:4" ht="12.75">
      <c r="B84" s="10"/>
      <c r="D84" s="78"/>
    </row>
    <row r="85" spans="2:4" ht="12.75">
      <c r="B85" s="10"/>
      <c r="D85" s="78"/>
    </row>
    <row r="86" spans="2:4" ht="12.75">
      <c r="B86" s="10"/>
      <c r="D86" s="78"/>
    </row>
    <row r="87" spans="2:4" ht="12.75">
      <c r="B87" s="10"/>
      <c r="D87" s="78"/>
    </row>
    <row r="88" spans="2:4" ht="12.75">
      <c r="B88" s="10"/>
      <c r="D88" s="78"/>
    </row>
    <row r="89" spans="2:4" ht="12.75">
      <c r="B89" s="10"/>
      <c r="D89" s="78"/>
    </row>
    <row r="90" spans="2:4" ht="12.75">
      <c r="B90" s="10"/>
      <c r="D90" s="78"/>
    </row>
    <row r="91" spans="2:4" ht="12.75">
      <c r="B91" s="10"/>
      <c r="D91" s="78"/>
    </row>
    <row r="92" spans="2:4" ht="12.75">
      <c r="B92" s="10"/>
      <c r="D92" s="78"/>
    </row>
    <row r="93" spans="2:4" ht="12.75">
      <c r="B93" s="10"/>
      <c r="D93" s="78"/>
    </row>
    <row r="94" spans="2:4" ht="12.75">
      <c r="B94" s="10"/>
      <c r="D94" s="78"/>
    </row>
    <row r="95" spans="2:4" ht="12.75">
      <c r="B95" s="10"/>
      <c r="D95" s="78"/>
    </row>
    <row r="96" spans="2:4" ht="12.75">
      <c r="B96" s="10"/>
      <c r="D96" s="78"/>
    </row>
    <row r="97" spans="2:4" ht="12.75">
      <c r="B97" s="10"/>
      <c r="D97" s="78"/>
    </row>
    <row r="98" spans="2:4" ht="12.75">
      <c r="B98" s="10"/>
      <c r="D98" s="78"/>
    </row>
    <row r="99" spans="2:4" ht="12.75">
      <c r="B99" s="10"/>
      <c r="D99" s="78"/>
    </row>
    <row r="100" spans="2:4" ht="12.75">
      <c r="B100" s="10"/>
      <c r="D100" s="78"/>
    </row>
    <row r="101" spans="2:4" ht="12.75">
      <c r="B101" s="10"/>
      <c r="D101" s="78"/>
    </row>
    <row r="102" spans="2:4" ht="12.75">
      <c r="B102" s="10"/>
      <c r="D102" s="78"/>
    </row>
    <row r="103" spans="2:4" ht="12.75">
      <c r="B103" s="10"/>
      <c r="D103" s="77"/>
    </row>
    <row r="104" spans="2:4" ht="12.75">
      <c r="B104" s="10"/>
      <c r="D104" s="77"/>
    </row>
    <row r="105" spans="2:4" ht="12.75">
      <c r="B105" s="10"/>
      <c r="D105" s="77"/>
    </row>
    <row r="106" ht="12.75">
      <c r="B106" s="10"/>
    </row>
    <row r="107" ht="12.75">
      <c r="B107" s="10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" style="14" customWidth="1"/>
    <col min="2" max="2" width="59" style="14" customWidth="1"/>
    <col min="3" max="4" width="14" style="14" bestFit="1" customWidth="1"/>
    <col min="5" max="5" width="13.33203125" style="14" bestFit="1" customWidth="1"/>
    <col min="6" max="6" width="13.83203125" style="14" customWidth="1"/>
    <col min="7" max="7" width="15.16015625" style="14" bestFit="1" customWidth="1"/>
    <col min="8" max="16384" width="9.33203125" style="14" customWidth="1"/>
  </cols>
  <sheetData>
    <row r="1" ht="18">
      <c r="A1" s="15" t="s">
        <v>51</v>
      </c>
    </row>
    <row r="2" spans="1:5" ht="15">
      <c r="A2" s="16" t="s">
        <v>23</v>
      </c>
      <c r="C2" s="26"/>
      <c r="D2" s="24"/>
      <c r="E2" s="33"/>
    </row>
    <row r="3" spans="1:3" ht="15">
      <c r="A3" s="16" t="str">
        <f>+PL!A3</f>
        <v>FOR THE QUARTER ENDED 30 SEPTEMBER 2008</v>
      </c>
      <c r="C3" s="26"/>
    </row>
    <row r="4" ht="12.75">
      <c r="C4" s="26"/>
    </row>
    <row r="5" spans="3:8" ht="12.75">
      <c r="C5" s="32">
        <v>2008</v>
      </c>
      <c r="D5" s="32">
        <v>2007</v>
      </c>
      <c r="E5" s="30"/>
      <c r="F5" s="30"/>
      <c r="G5" s="21"/>
      <c r="H5" s="21"/>
    </row>
    <row r="6" spans="3:8" ht="12.75">
      <c r="C6" s="32" t="s">
        <v>152</v>
      </c>
      <c r="D6" s="32" t="s">
        <v>152</v>
      </c>
      <c r="E6" s="30"/>
      <c r="F6" s="30"/>
      <c r="G6" s="21"/>
      <c r="H6" s="21"/>
    </row>
    <row r="7" spans="3:8" ht="12.75">
      <c r="C7" s="32" t="s">
        <v>24</v>
      </c>
      <c r="D7" s="32" t="s">
        <v>24</v>
      </c>
      <c r="E7" s="30"/>
      <c r="F7" s="30"/>
      <c r="G7" s="21"/>
      <c r="H7" s="21"/>
    </row>
    <row r="8" spans="3:8" ht="12.75">
      <c r="C8" s="35">
        <v>39355</v>
      </c>
      <c r="D8" s="35">
        <v>38990</v>
      </c>
      <c r="E8" s="68"/>
      <c r="F8" s="68"/>
      <c r="G8" s="21"/>
      <c r="H8" s="21"/>
    </row>
    <row r="9" spans="3:8" ht="12.75">
      <c r="C9" s="32" t="s">
        <v>11</v>
      </c>
      <c r="D9" s="32" t="s">
        <v>11</v>
      </c>
      <c r="E9" s="30"/>
      <c r="F9" s="30"/>
      <c r="G9" s="21"/>
      <c r="H9" s="21"/>
    </row>
    <row r="10" spans="3:8" ht="12.75">
      <c r="C10" s="26"/>
      <c r="D10" s="26"/>
      <c r="E10" s="31"/>
      <c r="F10" s="31"/>
      <c r="G10" s="21"/>
      <c r="H10" s="21"/>
    </row>
    <row r="11" spans="1:8" ht="12.75">
      <c r="A11" s="81"/>
      <c r="B11" s="81" t="s">
        <v>110</v>
      </c>
      <c r="C11" s="2">
        <v>9607900</v>
      </c>
      <c r="D11" s="3">
        <v>6185942</v>
      </c>
      <c r="E11" s="3"/>
      <c r="F11" s="3"/>
      <c r="G11" s="5"/>
      <c r="H11" s="21"/>
    </row>
    <row r="12" spans="1:8" ht="12.75">
      <c r="A12" s="85"/>
      <c r="B12" s="85" t="s">
        <v>121</v>
      </c>
      <c r="C12" s="2"/>
      <c r="D12" s="3">
        <v>-2238689</v>
      </c>
      <c r="E12" s="3"/>
      <c r="F12" s="3"/>
      <c r="G12" s="5"/>
      <c r="H12" s="21"/>
    </row>
    <row r="13" spans="1:8" ht="12.75">
      <c r="A13" s="85"/>
      <c r="B13" s="85"/>
      <c r="C13" s="2"/>
      <c r="D13" s="3"/>
      <c r="E13" s="3"/>
      <c r="F13" s="3"/>
      <c r="G13" s="5"/>
      <c r="H13" s="21"/>
    </row>
    <row r="14" spans="1:8" ht="12.75">
      <c r="A14" s="81"/>
      <c r="B14" s="81" t="s">
        <v>45</v>
      </c>
      <c r="C14" s="2"/>
      <c r="D14" s="3"/>
      <c r="E14" s="3"/>
      <c r="F14" s="3"/>
      <c r="G14" s="5"/>
      <c r="H14" s="21"/>
    </row>
    <row r="15" spans="1:8" ht="12.75">
      <c r="A15" s="81"/>
      <c r="B15" s="81" t="s">
        <v>25</v>
      </c>
      <c r="C15" s="2">
        <v>1896817</v>
      </c>
      <c r="D15" s="3">
        <v>2066446</v>
      </c>
      <c r="E15" s="3"/>
      <c r="F15" s="3"/>
      <c r="G15" s="5"/>
      <c r="H15" s="21"/>
    </row>
    <row r="16" spans="1:8" ht="12.75">
      <c r="A16" s="81"/>
      <c r="B16" s="81" t="s">
        <v>26</v>
      </c>
      <c r="C16" s="2">
        <v>2362787</v>
      </c>
      <c r="D16" s="3">
        <v>1390807</v>
      </c>
      <c r="E16" s="3"/>
      <c r="F16" s="3"/>
      <c r="G16" s="5"/>
      <c r="H16" s="21"/>
    </row>
    <row r="17" spans="1:8" ht="12.75">
      <c r="A17" s="81"/>
      <c r="B17" s="81"/>
      <c r="C17" s="17"/>
      <c r="D17" s="17"/>
      <c r="E17" s="3"/>
      <c r="F17" s="3"/>
      <c r="G17" s="5"/>
      <c r="H17" s="21"/>
    </row>
    <row r="18" spans="1:8" ht="12.75">
      <c r="A18" s="81"/>
      <c r="B18" s="82" t="s">
        <v>139</v>
      </c>
      <c r="C18" s="2">
        <f>SUM(C11:C17)</f>
        <v>13867504</v>
      </c>
      <c r="D18" s="2">
        <f>SUM(D11:D17)</f>
        <v>7404506</v>
      </c>
      <c r="E18" s="3"/>
      <c r="F18" s="3"/>
      <c r="G18" s="5"/>
      <c r="H18" s="21"/>
    </row>
    <row r="19" spans="1:8" ht="12.75">
      <c r="A19" s="81"/>
      <c r="B19" s="81"/>
      <c r="C19" s="2"/>
      <c r="D19" s="2"/>
      <c r="E19" s="3"/>
      <c r="F19" s="3"/>
      <c r="G19" s="5"/>
      <c r="H19" s="21"/>
    </row>
    <row r="20" spans="1:8" ht="12.75">
      <c r="A20" s="81"/>
      <c r="B20" s="81" t="s">
        <v>27</v>
      </c>
      <c r="C20" s="2"/>
      <c r="D20" s="2"/>
      <c r="E20" s="3"/>
      <c r="F20" s="3"/>
      <c r="G20" s="5"/>
      <c r="H20" s="21"/>
    </row>
    <row r="21" spans="1:8" ht="12.75">
      <c r="A21" s="81"/>
      <c r="B21" s="81" t="s">
        <v>28</v>
      </c>
      <c r="C21" s="2">
        <v>9560023</v>
      </c>
      <c r="D21" s="3">
        <v>-1442664</v>
      </c>
      <c r="E21" s="3"/>
      <c r="F21" s="3"/>
      <c r="G21" s="5"/>
      <c r="H21" s="21"/>
    </row>
    <row r="22" spans="1:8" ht="12.75">
      <c r="A22" s="81"/>
      <c r="B22" s="81" t="s">
        <v>29</v>
      </c>
      <c r="C22" s="2">
        <v>-2664720</v>
      </c>
      <c r="D22" s="3">
        <v>-1252038</v>
      </c>
      <c r="E22" s="3"/>
      <c r="F22" s="3"/>
      <c r="G22" s="5"/>
      <c r="H22" s="21"/>
    </row>
    <row r="23" spans="1:8" ht="12.75">
      <c r="A23" s="81"/>
      <c r="B23" s="81"/>
      <c r="C23" s="17"/>
      <c r="D23" s="17"/>
      <c r="E23" s="3"/>
      <c r="F23" s="3"/>
      <c r="G23" s="5"/>
      <c r="H23" s="21"/>
    </row>
    <row r="24" spans="1:8" ht="12.75">
      <c r="A24" s="81"/>
      <c r="B24" s="81" t="s">
        <v>30</v>
      </c>
      <c r="C24" s="2">
        <f>SUM(C18:C23)</f>
        <v>20762807</v>
      </c>
      <c r="D24" s="2">
        <f>SUM(D18:D23)</f>
        <v>4709804</v>
      </c>
      <c r="E24" s="3"/>
      <c r="F24" s="3"/>
      <c r="G24" s="5"/>
      <c r="H24" s="21"/>
    </row>
    <row r="25" spans="1:8" ht="12.75">
      <c r="A25" s="81"/>
      <c r="B25" s="81"/>
      <c r="C25" s="2"/>
      <c r="D25" s="2"/>
      <c r="E25" s="3"/>
      <c r="F25" s="3"/>
      <c r="G25" s="5"/>
      <c r="H25" s="21"/>
    </row>
    <row r="26" spans="1:8" ht="12.75">
      <c r="A26" s="81"/>
      <c r="B26" s="81" t="s">
        <v>31</v>
      </c>
      <c r="C26" s="2">
        <v>-842740</v>
      </c>
      <c r="D26" s="3">
        <v>-595986</v>
      </c>
      <c r="E26" s="3"/>
      <c r="F26" s="3"/>
      <c r="G26" s="5"/>
      <c r="H26" s="21"/>
    </row>
    <row r="27" spans="1:8" ht="12.75">
      <c r="A27" s="81"/>
      <c r="B27" s="81" t="s">
        <v>48</v>
      </c>
      <c r="C27" s="2">
        <v>-1763166</v>
      </c>
      <c r="D27" s="3">
        <v>-2397232</v>
      </c>
      <c r="E27" s="3"/>
      <c r="F27" s="3"/>
      <c r="G27" s="5"/>
      <c r="H27" s="21"/>
    </row>
    <row r="28" spans="1:8" ht="12.75">
      <c r="A28" s="81"/>
      <c r="B28" s="81"/>
      <c r="C28" s="1"/>
      <c r="D28" s="1"/>
      <c r="E28" s="3"/>
      <c r="F28" s="3"/>
      <c r="G28" s="5"/>
      <c r="H28" s="21"/>
    </row>
    <row r="29" spans="1:8" ht="15.75" customHeight="1">
      <c r="A29" s="81"/>
      <c r="B29" s="82" t="s">
        <v>141</v>
      </c>
      <c r="C29" s="29">
        <f>SUM(C24:C27)</f>
        <v>18156901</v>
      </c>
      <c r="D29" s="29">
        <f>SUM(D24:D27)</f>
        <v>1716586</v>
      </c>
      <c r="E29" s="3"/>
      <c r="F29" s="3"/>
      <c r="G29" s="5"/>
      <c r="H29" s="21"/>
    </row>
    <row r="30" spans="1:8" ht="12.75">
      <c r="A30" s="81"/>
      <c r="B30" s="81"/>
      <c r="C30" s="26"/>
      <c r="D30" s="26"/>
      <c r="E30" s="3"/>
      <c r="F30" s="3"/>
      <c r="G30" s="5"/>
      <c r="H30" s="21"/>
    </row>
    <row r="31" spans="1:8" ht="12.75">
      <c r="A31" s="81"/>
      <c r="B31" s="81" t="s">
        <v>32</v>
      </c>
      <c r="C31" s="2"/>
      <c r="D31" s="3"/>
      <c r="E31" s="3"/>
      <c r="F31" s="3"/>
      <c r="G31" s="5"/>
      <c r="H31" s="21"/>
    </row>
    <row r="32" spans="1:8" ht="12.75">
      <c r="A32" s="81"/>
      <c r="B32" s="81" t="s">
        <v>59</v>
      </c>
      <c r="C32" s="2">
        <v>-987222</v>
      </c>
      <c r="D32" s="3">
        <v>-1094317</v>
      </c>
      <c r="E32" s="3"/>
      <c r="F32" s="3"/>
      <c r="G32" s="5"/>
      <c r="H32" s="21"/>
    </row>
    <row r="33" spans="1:8" ht="12.75">
      <c r="A33" s="81"/>
      <c r="B33" s="81" t="s">
        <v>60</v>
      </c>
      <c r="C33" s="2">
        <v>19200</v>
      </c>
      <c r="D33" s="2">
        <v>1854550</v>
      </c>
      <c r="E33" s="3"/>
      <c r="F33" s="3"/>
      <c r="G33" s="5"/>
      <c r="H33" s="21"/>
    </row>
    <row r="34" spans="1:8" ht="15.75" customHeight="1">
      <c r="A34" s="81"/>
      <c r="B34" s="82" t="s">
        <v>140</v>
      </c>
      <c r="C34" s="29">
        <f>SUM(C32:C33)</f>
        <v>-968022</v>
      </c>
      <c r="D34" s="29">
        <f>SUM(D32:D33)</f>
        <v>760233</v>
      </c>
      <c r="E34" s="3"/>
      <c r="F34" s="3"/>
      <c r="G34" s="5"/>
      <c r="H34" s="21"/>
    </row>
    <row r="35" spans="3:8" ht="12.75">
      <c r="C35" s="1"/>
      <c r="D35" s="1"/>
      <c r="E35" s="3"/>
      <c r="F35" s="3"/>
      <c r="G35" s="5"/>
      <c r="H35" s="21"/>
    </row>
    <row r="36" spans="3:8" ht="12.75">
      <c r="C36" s="2"/>
      <c r="D36" s="2"/>
      <c r="E36" s="3"/>
      <c r="F36" s="3"/>
      <c r="G36" s="5"/>
      <c r="H36" s="21"/>
    </row>
    <row r="37" spans="2:8" ht="12.75">
      <c r="B37" s="14" t="s">
        <v>33</v>
      </c>
      <c r="C37" s="2"/>
      <c r="D37" s="2"/>
      <c r="E37" s="3"/>
      <c r="F37" s="3"/>
      <c r="G37" s="5"/>
      <c r="H37" s="21"/>
    </row>
    <row r="38" spans="2:8" ht="12.75">
      <c r="B38" s="14" t="s">
        <v>46</v>
      </c>
      <c r="C38" s="2">
        <v>-119004</v>
      </c>
      <c r="D38" s="3">
        <f>-1452238+1393405</f>
        <v>-58833</v>
      </c>
      <c r="E38" s="3"/>
      <c r="F38" s="3"/>
      <c r="G38" s="5"/>
      <c r="H38" s="21"/>
    </row>
    <row r="39" spans="2:8" ht="12.75">
      <c r="B39" s="14" t="s">
        <v>111</v>
      </c>
      <c r="C39" s="2">
        <v>-18687765</v>
      </c>
      <c r="D39" s="3">
        <v>719548</v>
      </c>
      <c r="E39" s="3"/>
      <c r="F39" s="3"/>
      <c r="G39" s="5"/>
      <c r="H39" s="21"/>
    </row>
    <row r="40" spans="2:8" ht="12.75">
      <c r="B40" s="14" t="s">
        <v>47</v>
      </c>
      <c r="C40" s="2">
        <v>158671</v>
      </c>
      <c r="D40" s="3">
        <v>302236</v>
      </c>
      <c r="E40" s="3"/>
      <c r="F40" s="3"/>
      <c r="G40" s="5"/>
      <c r="H40" s="21"/>
    </row>
    <row r="41" spans="2:8" ht="15.75" customHeight="1">
      <c r="B41" s="48" t="s">
        <v>142</v>
      </c>
      <c r="C41" s="29">
        <f>SUM(C38:C40)</f>
        <v>-18648098</v>
      </c>
      <c r="D41" s="29">
        <f>SUM(D38:D40)</f>
        <v>962951</v>
      </c>
      <c r="E41" s="3"/>
      <c r="F41" s="3"/>
      <c r="G41" s="5"/>
      <c r="H41" s="21"/>
    </row>
    <row r="42" spans="3:8" ht="12.75">
      <c r="C42" s="2"/>
      <c r="D42" s="2"/>
      <c r="E42" s="3"/>
      <c r="F42" s="3"/>
      <c r="G42" s="5"/>
      <c r="H42" s="21"/>
    </row>
    <row r="43" spans="2:8" ht="12.75">
      <c r="B43" s="14" t="s">
        <v>34</v>
      </c>
      <c r="C43" s="2">
        <f>+C29+C34+C41</f>
        <v>-1459219</v>
      </c>
      <c r="D43" s="2">
        <f>+D29+D34+D41</f>
        <v>3439770</v>
      </c>
      <c r="E43" s="3"/>
      <c r="F43" s="3"/>
      <c r="G43" s="5"/>
      <c r="H43" s="21"/>
    </row>
    <row r="44" spans="3:8" ht="12.75">
      <c r="C44" s="2"/>
      <c r="D44" s="3"/>
      <c r="E44" s="3"/>
      <c r="F44" s="3"/>
      <c r="G44" s="5"/>
      <c r="H44" s="21"/>
    </row>
    <row r="45" spans="2:8" ht="12.75">
      <c r="B45" s="14" t="s">
        <v>35</v>
      </c>
      <c r="C45" s="2">
        <v>20796186</v>
      </c>
      <c r="D45" s="3">
        <v>17831333</v>
      </c>
      <c r="E45" s="3"/>
      <c r="F45" s="3"/>
      <c r="G45" s="5"/>
      <c r="H45" s="21"/>
    </row>
    <row r="46" spans="3:8" ht="12.75">
      <c r="C46" s="1"/>
      <c r="D46" s="1"/>
      <c r="E46" s="3"/>
      <c r="F46" s="3"/>
      <c r="G46" s="5"/>
      <c r="H46" s="21"/>
    </row>
    <row r="47" spans="2:8" ht="15.75" customHeight="1" thickBot="1">
      <c r="B47" s="14" t="s">
        <v>49</v>
      </c>
      <c r="C47" s="20">
        <f>SUM(C43:C46)</f>
        <v>19336967</v>
      </c>
      <c r="D47" s="20">
        <f>SUM(D43:D46)</f>
        <v>21271103</v>
      </c>
      <c r="E47" s="3"/>
      <c r="F47" s="3"/>
      <c r="G47" s="5"/>
      <c r="H47" s="21"/>
    </row>
    <row r="48" spans="3:8" ht="13.5" thickTop="1">
      <c r="C48" s="2"/>
      <c r="D48" s="2"/>
      <c r="E48" s="3"/>
      <c r="F48" s="3"/>
      <c r="G48" s="5"/>
      <c r="H48" s="21"/>
    </row>
    <row r="49" spans="3:8" ht="12.75">
      <c r="C49" s="2"/>
      <c r="D49" s="2"/>
      <c r="E49" s="3"/>
      <c r="F49" s="3"/>
      <c r="G49" s="5"/>
      <c r="H49" s="21"/>
    </row>
    <row r="50" spans="2:8" ht="12.75">
      <c r="B50" s="14" t="s">
        <v>36</v>
      </c>
      <c r="C50" s="2"/>
      <c r="D50" s="3"/>
      <c r="E50" s="3"/>
      <c r="F50" s="3"/>
      <c r="G50" s="5"/>
      <c r="H50" s="21"/>
    </row>
    <row r="51" spans="2:8" ht="12.75">
      <c r="B51" s="14" t="s">
        <v>41</v>
      </c>
      <c r="C51" s="2"/>
      <c r="D51" s="3"/>
      <c r="E51" s="3"/>
      <c r="F51" s="3"/>
      <c r="G51" s="5"/>
      <c r="H51" s="21"/>
    </row>
    <row r="52" spans="2:8" ht="12.75">
      <c r="B52" s="14" t="s">
        <v>37</v>
      </c>
      <c r="C52" s="26"/>
      <c r="E52" s="3"/>
      <c r="F52" s="3"/>
      <c r="G52" s="5"/>
      <c r="H52" s="21"/>
    </row>
    <row r="53" spans="3:8" ht="12.75">
      <c r="C53" s="83" t="s">
        <v>151</v>
      </c>
      <c r="D53" s="13" t="s">
        <v>153</v>
      </c>
      <c r="E53" s="3"/>
      <c r="F53" s="3"/>
      <c r="G53" s="5"/>
      <c r="H53" s="21"/>
    </row>
    <row r="54" spans="3:8" ht="15">
      <c r="C54" s="84" t="s">
        <v>11</v>
      </c>
      <c r="D54" s="19" t="s">
        <v>11</v>
      </c>
      <c r="E54" s="3"/>
      <c r="F54" s="3"/>
      <c r="G54" s="5"/>
      <c r="H54" s="21"/>
    </row>
    <row r="55" spans="1:8" ht="12.75">
      <c r="A55" s="24"/>
      <c r="B55" s="24"/>
      <c r="C55" s="26"/>
      <c r="E55" s="3"/>
      <c r="F55" s="3"/>
      <c r="G55" s="5"/>
      <c r="H55" s="21"/>
    </row>
    <row r="56" spans="2:8" ht="12.75">
      <c r="B56" s="14" t="s">
        <v>39</v>
      </c>
      <c r="C56" s="2">
        <v>0</v>
      </c>
      <c r="D56" s="3">
        <v>-1670</v>
      </c>
      <c r="E56" s="3"/>
      <c r="F56" s="3"/>
      <c r="G56" s="5"/>
      <c r="H56" s="21"/>
    </row>
    <row r="57" spans="2:8" ht="12.75">
      <c r="B57" s="14" t="s">
        <v>2</v>
      </c>
      <c r="C57" s="2">
        <v>12145767</v>
      </c>
      <c r="D57" s="3">
        <v>13775935</v>
      </c>
      <c r="E57" s="3"/>
      <c r="F57" s="3"/>
      <c r="G57" s="5"/>
      <c r="H57" s="21"/>
    </row>
    <row r="58" spans="2:8" ht="12.75">
      <c r="B58" s="14" t="s">
        <v>38</v>
      </c>
      <c r="C58" s="2">
        <v>7191200</v>
      </c>
      <c r="D58" s="3">
        <v>7496838</v>
      </c>
      <c r="E58" s="3"/>
      <c r="F58" s="3"/>
      <c r="G58" s="5"/>
      <c r="H58" s="21"/>
    </row>
    <row r="59" spans="2:8" ht="15.75" customHeight="1" thickBot="1">
      <c r="B59" s="14" t="s">
        <v>40</v>
      </c>
      <c r="C59" s="50">
        <f>SUM(C56:C58)</f>
        <v>19336967</v>
      </c>
      <c r="D59" s="28">
        <f>SUM(D56:D58)</f>
        <v>21271103</v>
      </c>
      <c r="E59" s="3"/>
      <c r="F59" s="3"/>
      <c r="G59" s="5"/>
      <c r="H59" s="21"/>
    </row>
    <row r="60" spans="3:8" ht="13.5" thickTop="1">
      <c r="C60" s="34">
        <f>+C47-C59</f>
        <v>0</v>
      </c>
      <c r="D60" s="24">
        <f>+D47-D59</f>
        <v>0</v>
      </c>
      <c r="E60" s="3"/>
      <c r="F60" s="3"/>
      <c r="G60" s="5"/>
      <c r="H60" s="21"/>
    </row>
    <row r="61" spans="1:8" ht="12.75">
      <c r="A61" s="3"/>
      <c r="B61" s="3" t="s">
        <v>62</v>
      </c>
      <c r="C61" s="26"/>
      <c r="E61" s="3"/>
      <c r="F61" s="3"/>
      <c r="G61" s="5"/>
      <c r="H61" s="21"/>
    </row>
    <row r="62" spans="1:8" ht="12.75">
      <c r="A62" s="3"/>
      <c r="B62" s="3" t="s">
        <v>138</v>
      </c>
      <c r="C62" s="2"/>
      <c r="D62" s="3"/>
      <c r="E62" s="3"/>
      <c r="F62" s="3"/>
      <c r="G62" s="5"/>
      <c r="H62" s="21"/>
    </row>
    <row r="63" spans="3:8" ht="12.75">
      <c r="C63" s="26"/>
      <c r="E63" s="3"/>
      <c r="F63" s="3"/>
      <c r="G63" s="5"/>
      <c r="H63" s="21"/>
    </row>
    <row r="64" spans="3:8" ht="12.75">
      <c r="C64" s="26"/>
      <c r="F64" s="3"/>
      <c r="G64" s="5"/>
      <c r="H64" s="21"/>
    </row>
    <row r="65" spans="3:8" ht="12.75">
      <c r="C65" s="26"/>
      <c r="F65" s="3"/>
      <c r="G65" s="5"/>
      <c r="H65" s="21"/>
    </row>
    <row r="66" spans="3:8" ht="12.75">
      <c r="C66" s="26"/>
      <c r="F66" s="3"/>
      <c r="G66" s="5"/>
      <c r="H66" s="21"/>
    </row>
    <row r="67" spans="3:8" ht="12.75">
      <c r="C67" s="26"/>
      <c r="F67" s="3"/>
      <c r="G67" s="5"/>
      <c r="H67" s="21"/>
    </row>
    <row r="68" spans="3:8" ht="12.75">
      <c r="C68" s="26"/>
      <c r="F68" s="3"/>
      <c r="G68" s="5"/>
      <c r="H68" s="21"/>
    </row>
    <row r="69" spans="3:8" ht="12.75">
      <c r="C69" s="26"/>
      <c r="F69" s="3"/>
      <c r="G69" s="3"/>
      <c r="H69" s="21"/>
    </row>
    <row r="70" spans="3:7" ht="12.75">
      <c r="C70" s="26"/>
      <c r="F70" s="3"/>
      <c r="G70" s="3"/>
    </row>
    <row r="71" spans="3:7" ht="12.75">
      <c r="C71" s="26"/>
      <c r="F71" s="3"/>
      <c r="G71" s="3"/>
    </row>
    <row r="72" spans="3:7" ht="12.75">
      <c r="C72" s="26"/>
      <c r="E72" s="5"/>
      <c r="F72" s="3"/>
      <c r="G72" s="3"/>
    </row>
    <row r="73" spans="3:7" ht="12.75">
      <c r="C73" s="26"/>
      <c r="E73" s="5"/>
      <c r="F73" s="3"/>
      <c r="G73" s="3"/>
    </row>
    <row r="74" spans="3:7" ht="12.75">
      <c r="C74" s="26"/>
      <c r="E74" s="5"/>
      <c r="F74" s="3"/>
      <c r="G74" s="3"/>
    </row>
    <row r="75" spans="3:7" ht="12.75">
      <c r="C75" s="26"/>
      <c r="E75" s="5"/>
      <c r="F75" s="3"/>
      <c r="G75" s="3"/>
    </row>
    <row r="76" spans="3:7" ht="12.75">
      <c r="C76" s="26"/>
      <c r="E76" s="5"/>
      <c r="F76" s="3"/>
      <c r="G76" s="3"/>
    </row>
    <row r="77" spans="3:7" ht="12.75">
      <c r="C77" s="26"/>
      <c r="E77" s="5"/>
      <c r="F77" s="3"/>
      <c r="G77" s="3"/>
    </row>
    <row r="78" spans="3:6" ht="12.75">
      <c r="C78" s="26"/>
      <c r="E78" s="5"/>
      <c r="F78" s="3"/>
    </row>
    <row r="79" spans="3:7" ht="12.75">
      <c r="C79" s="26"/>
      <c r="E79" s="5"/>
      <c r="F79" s="3"/>
      <c r="G79" s="3"/>
    </row>
    <row r="80" spans="3:7" ht="12.75">
      <c r="C80" s="26"/>
      <c r="E80" s="5"/>
      <c r="F80" s="3"/>
      <c r="G80" s="3"/>
    </row>
    <row r="81" spans="3:7" ht="12.75">
      <c r="C81" s="26"/>
      <c r="E81" s="21"/>
      <c r="F81" s="3"/>
      <c r="G81" s="3"/>
    </row>
    <row r="82" spans="3:7" ht="12.75">
      <c r="C82" s="26"/>
      <c r="E82" s="21"/>
      <c r="F82" s="3"/>
      <c r="G82" s="3"/>
    </row>
    <row r="83" spans="3:7" ht="12.75">
      <c r="C83" s="26"/>
      <c r="E83" s="21"/>
      <c r="F83" s="3"/>
      <c r="G83" s="3"/>
    </row>
    <row r="84" spans="3:7" ht="12.75">
      <c r="C84" s="26"/>
      <c r="E84" s="21"/>
      <c r="F84" s="3"/>
      <c r="G84" s="3"/>
    </row>
    <row r="85" spans="3:7" ht="12.75">
      <c r="C85" s="26"/>
      <c r="E85" s="21"/>
      <c r="F85" s="3"/>
      <c r="G85" s="3"/>
    </row>
    <row r="86" spans="3:6" ht="12.75">
      <c r="C86" s="26"/>
      <c r="E86" s="21"/>
      <c r="F86" s="3"/>
    </row>
    <row r="87" spans="3:6" ht="12.75">
      <c r="C87" s="26"/>
      <c r="E87" s="21"/>
      <c r="F87" s="3"/>
    </row>
    <row r="88" spans="3:6" ht="12.75">
      <c r="C88" s="26"/>
      <c r="E88" s="21"/>
      <c r="F88" s="3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5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4" style="0" bestFit="1" customWidth="1"/>
    <col min="6" max="6" width="1.0078125" style="0" customWidth="1"/>
    <col min="7" max="7" width="12.16015625" style="0" bestFit="1" customWidth="1"/>
    <col min="8" max="8" width="1.171875" style="0" customWidth="1"/>
    <col min="9" max="9" width="16.83203125" style="0" bestFit="1" customWidth="1"/>
    <col min="10" max="10" width="1.0078125" style="0" customWidth="1"/>
    <col min="11" max="11" width="14.33203125" style="0" bestFit="1" customWidth="1"/>
    <col min="12" max="12" width="1.171875" style="0" customWidth="1"/>
    <col min="13" max="13" width="11.33203125" style="0" bestFit="1" customWidth="1"/>
    <col min="14" max="14" width="1.171875" style="0" customWidth="1"/>
    <col min="15" max="15" width="14.5" style="0" bestFit="1" customWidth="1"/>
    <col min="16" max="16" width="9.5" style="0" bestFit="1" customWidth="1"/>
  </cols>
  <sheetData>
    <row r="2" spans="2:24" ht="18">
      <c r="B2" s="56" t="s">
        <v>51</v>
      </c>
      <c r="C2" s="57"/>
      <c r="D2" s="57"/>
      <c r="E2" s="57"/>
      <c r="F2" s="57"/>
      <c r="G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4.25">
      <c r="B3" s="58" t="s">
        <v>22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2:24" ht="14.25">
      <c r="B4" s="58" t="s">
        <v>155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2:24" ht="14.25">
      <c r="B5" s="58" t="s">
        <v>6</v>
      </c>
      <c r="C5" s="55"/>
      <c r="D5" s="55"/>
      <c r="E5" s="66"/>
      <c r="F5" s="14"/>
      <c r="H5" s="14"/>
      <c r="I5" s="1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2.75">
      <c r="A6" s="14"/>
      <c r="B6" s="14"/>
      <c r="C6" s="55"/>
      <c r="D6" s="55" t="s">
        <v>105</v>
      </c>
      <c r="E6" s="66"/>
      <c r="F6" s="14"/>
      <c r="H6" s="14"/>
      <c r="I6" s="14"/>
      <c r="J6" s="14"/>
      <c r="K6" s="14"/>
      <c r="L6" s="14"/>
      <c r="M6" s="14"/>
      <c r="N6" s="14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2.75">
      <c r="A7" s="14"/>
      <c r="B7" s="14"/>
      <c r="C7" s="60" t="s">
        <v>17</v>
      </c>
      <c r="D7" s="60"/>
      <c r="E7" s="60"/>
      <c r="F7" s="60"/>
      <c r="G7" s="60" t="s">
        <v>17</v>
      </c>
      <c r="H7" s="60"/>
      <c r="I7" s="60" t="s">
        <v>19</v>
      </c>
      <c r="J7" s="60"/>
      <c r="K7" s="60" t="s">
        <v>21</v>
      </c>
      <c r="L7" s="60"/>
      <c r="M7" s="60" t="s">
        <v>91</v>
      </c>
      <c r="N7" s="60"/>
      <c r="O7" s="60" t="s">
        <v>21</v>
      </c>
      <c r="P7" s="57"/>
      <c r="Q7" s="57"/>
      <c r="R7" s="57"/>
      <c r="S7" s="57"/>
      <c r="T7" s="57"/>
      <c r="U7" s="57"/>
      <c r="V7" s="57"/>
      <c r="W7" s="57"/>
      <c r="X7" s="57"/>
    </row>
    <row r="8" spans="1:24" ht="12.75">
      <c r="A8" s="14"/>
      <c r="B8" s="14"/>
      <c r="C8" s="60" t="s">
        <v>18</v>
      </c>
      <c r="D8" s="60"/>
      <c r="E8" s="60" t="s">
        <v>57</v>
      </c>
      <c r="F8" s="60"/>
      <c r="G8" s="60" t="s">
        <v>58</v>
      </c>
      <c r="H8" s="60"/>
      <c r="I8" s="60" t="s">
        <v>20</v>
      </c>
      <c r="J8" s="60"/>
      <c r="K8" s="60"/>
      <c r="L8" s="60"/>
      <c r="M8" s="60" t="s">
        <v>92</v>
      </c>
      <c r="N8" s="60"/>
      <c r="O8" s="60" t="s">
        <v>93</v>
      </c>
      <c r="P8" s="57"/>
      <c r="Q8" s="57"/>
      <c r="R8" s="57"/>
      <c r="S8" s="57"/>
      <c r="T8" s="57"/>
      <c r="U8" s="57"/>
      <c r="V8" s="57"/>
      <c r="W8" s="57"/>
      <c r="X8" s="57"/>
    </row>
    <row r="9" spans="1:24" ht="12.75">
      <c r="A9" s="14"/>
      <c r="B9" s="1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/>
      <c r="Q9" s="57"/>
      <c r="R9" s="57"/>
      <c r="S9" s="57"/>
      <c r="T9" s="57"/>
      <c r="U9" s="57"/>
      <c r="V9" s="57"/>
      <c r="W9" s="57"/>
      <c r="X9" s="57"/>
    </row>
    <row r="10" spans="2:23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3"/>
      <c r="M10" s="4" t="s">
        <v>11</v>
      </c>
      <c r="N10" s="57"/>
      <c r="O10" s="4" t="s">
        <v>11</v>
      </c>
      <c r="P10" s="57"/>
      <c r="Q10" s="57"/>
      <c r="R10" s="57"/>
      <c r="S10" s="57"/>
      <c r="T10" s="57"/>
      <c r="U10" s="57"/>
      <c r="V10" s="57"/>
      <c r="W10" s="57"/>
    </row>
    <row r="11" spans="2:12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3"/>
    </row>
    <row r="12" spans="2:15" ht="12.75">
      <c r="B12" s="14" t="s">
        <v>115</v>
      </c>
      <c r="C12" s="22">
        <v>140252636</v>
      </c>
      <c r="D12" s="22"/>
      <c r="E12" s="22">
        <v>11892000</v>
      </c>
      <c r="F12" s="22"/>
      <c r="G12" s="22">
        <v>1083364</v>
      </c>
      <c r="H12" s="22"/>
      <c r="I12" s="22">
        <v>-19662093</v>
      </c>
      <c r="J12" s="3"/>
      <c r="K12" s="22">
        <v>133565907</v>
      </c>
      <c r="L12" s="3"/>
      <c r="M12" s="22">
        <v>43037</v>
      </c>
      <c r="N12" s="22"/>
      <c r="O12" s="22">
        <f>+K12+M12</f>
        <v>133608944</v>
      </c>
    </row>
    <row r="13" spans="2:15" ht="12.75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14" t="s">
        <v>56</v>
      </c>
      <c r="C14" s="3"/>
      <c r="D14" s="3"/>
      <c r="E14" s="3"/>
      <c r="F14" s="3"/>
      <c r="G14" s="3"/>
      <c r="H14" s="3"/>
      <c r="I14" s="3">
        <v>-425180</v>
      </c>
      <c r="J14" s="3"/>
      <c r="K14" s="3">
        <f>SUM(C14:J14)</f>
        <v>-425180</v>
      </c>
      <c r="L14" s="3"/>
      <c r="M14" s="3"/>
      <c r="N14" s="3"/>
      <c r="O14" s="22">
        <f>+K14+M14</f>
        <v>-425180</v>
      </c>
    </row>
    <row r="15" spans="2:15" ht="12.75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14" t="s">
        <v>52</v>
      </c>
      <c r="C16" s="3"/>
      <c r="D16" s="3"/>
      <c r="E16" s="3"/>
      <c r="F16" s="3"/>
      <c r="G16" s="3"/>
      <c r="H16" s="3"/>
      <c r="I16" s="3">
        <v>4308060</v>
      </c>
      <c r="J16" s="3"/>
      <c r="K16" s="3">
        <f>SUM(C16:J16)</f>
        <v>4308060</v>
      </c>
      <c r="L16" s="3"/>
      <c r="M16" s="3">
        <v>4932</v>
      </c>
      <c r="N16" s="3"/>
      <c r="O16" s="22">
        <f>+K16+M16</f>
        <v>4312992</v>
      </c>
    </row>
    <row r="17" spans="2:15" ht="12.75"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2"/>
    </row>
    <row r="18" spans="2:15" ht="12.75">
      <c r="B18" s="14" t="s">
        <v>135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2"/>
    </row>
    <row r="19" spans="2:15" ht="12.75">
      <c r="B19" s="14" t="s">
        <v>136</v>
      </c>
      <c r="C19" s="3">
        <v>7574522</v>
      </c>
      <c r="D19" s="3"/>
      <c r="E19" s="3">
        <v>-11892000</v>
      </c>
      <c r="F19" s="3"/>
      <c r="G19" s="3">
        <v>4317478</v>
      </c>
      <c r="H19" s="3"/>
      <c r="I19" s="3">
        <v>0</v>
      </c>
      <c r="J19" s="3"/>
      <c r="K19" s="3">
        <f>SUM(C19:J19)</f>
        <v>0</v>
      </c>
      <c r="L19" s="3"/>
      <c r="M19" s="3"/>
      <c r="N19" s="3"/>
      <c r="O19" s="22">
        <f>+K19+M19</f>
        <v>0</v>
      </c>
    </row>
    <row r="20" spans="2:15" ht="12.75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2"/>
    </row>
    <row r="21" spans="2:15" ht="12.75">
      <c r="B21" s="14"/>
      <c r="C21" s="7"/>
      <c r="D21" s="3"/>
      <c r="E21" s="7"/>
      <c r="F21" s="3"/>
      <c r="G21" s="7"/>
      <c r="H21" s="3"/>
      <c r="I21" s="7"/>
      <c r="J21" s="3"/>
      <c r="K21" s="7"/>
      <c r="L21" s="3"/>
      <c r="M21" s="7"/>
      <c r="N21" s="7"/>
      <c r="O21" s="7"/>
    </row>
    <row r="22" spans="2:15" ht="12.75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14" t="s">
        <v>134</v>
      </c>
      <c r="C23" s="3">
        <f>SUM(C12:C21)</f>
        <v>147827158</v>
      </c>
      <c r="D23" s="3">
        <f>SUM(D14:D21)</f>
        <v>0</v>
      </c>
      <c r="E23" s="3">
        <f>SUM(E12:E21)</f>
        <v>0</v>
      </c>
      <c r="F23" s="3">
        <f>SUM(F14:F21)</f>
        <v>0</v>
      </c>
      <c r="G23" s="3">
        <f>SUM(G12:G21)</f>
        <v>5400842</v>
      </c>
      <c r="H23" s="3">
        <f>SUM(H14:H21)</f>
        <v>0</v>
      </c>
      <c r="I23" s="3">
        <f>SUM(I12:I21)</f>
        <v>-15779213</v>
      </c>
      <c r="J23" s="3">
        <f>SUM(J14:J21)</f>
        <v>0</v>
      </c>
      <c r="K23" s="3">
        <f>SUM(K12:K21)</f>
        <v>137448787</v>
      </c>
      <c r="L23" s="3">
        <f>SUM(L14:L21)</f>
        <v>0</v>
      </c>
      <c r="M23" s="3">
        <f>SUM(M12:M21)</f>
        <v>47969</v>
      </c>
      <c r="N23" s="3">
        <f>SUM(N14:N21)</f>
        <v>0</v>
      </c>
      <c r="O23" s="3">
        <f>SUM(O12:O21)</f>
        <v>137496756</v>
      </c>
    </row>
    <row r="24" spans="2:15" ht="13.5" thickBot="1">
      <c r="B24" s="14"/>
      <c r="C24" s="8"/>
      <c r="D24" s="3"/>
      <c r="E24" s="8"/>
      <c r="F24" s="3"/>
      <c r="G24" s="8"/>
      <c r="H24" s="3"/>
      <c r="I24" s="8"/>
      <c r="J24" s="3"/>
      <c r="K24" s="8"/>
      <c r="L24" s="3"/>
      <c r="M24" s="8"/>
      <c r="N24" s="8"/>
      <c r="O24" s="8"/>
    </row>
    <row r="25" spans="2:15" ht="13.5" thickTop="1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8" spans="2:15" ht="12.75">
      <c r="B28" s="14" t="s">
        <v>137</v>
      </c>
      <c r="C28" s="22">
        <v>147827158</v>
      </c>
      <c r="D28" s="22"/>
      <c r="E28" s="22">
        <v>0</v>
      </c>
      <c r="F28" s="22"/>
      <c r="G28" s="22">
        <v>5400842</v>
      </c>
      <c r="H28" s="22"/>
      <c r="I28" s="22">
        <v>-15779213</v>
      </c>
      <c r="J28" s="3"/>
      <c r="K28" s="22">
        <f>SUM(C28:I28)</f>
        <v>137448787</v>
      </c>
      <c r="L28" s="3"/>
      <c r="M28" s="22">
        <v>47969</v>
      </c>
      <c r="N28" s="22"/>
      <c r="O28" s="22">
        <f>+K28+M28</f>
        <v>137496756</v>
      </c>
    </row>
    <row r="29" spans="2:15" ht="12.75"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2.75">
      <c r="B30" s="14" t="s">
        <v>52</v>
      </c>
      <c r="C30" s="3"/>
      <c r="D30" s="3"/>
      <c r="E30" s="3"/>
      <c r="F30" s="3"/>
      <c r="G30" s="3"/>
      <c r="H30" s="3"/>
      <c r="I30" s="3">
        <f>-30557+7670123</f>
        <v>7639566</v>
      </c>
      <c r="J30" s="3"/>
      <c r="K30" s="3">
        <f>SUM(C30:J30)</f>
        <v>7639566</v>
      </c>
      <c r="L30" s="3"/>
      <c r="M30" s="3">
        <v>3983</v>
      </c>
      <c r="N30" s="3"/>
      <c r="O30" s="22">
        <f>+K30+M30</f>
        <v>7643549</v>
      </c>
    </row>
    <row r="31" spans="2:15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2"/>
    </row>
    <row r="32" spans="2:15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2">
        <f>+K32+M32</f>
        <v>0</v>
      </c>
    </row>
    <row r="33" spans="2:15" ht="12.75">
      <c r="B33" s="14"/>
      <c r="C33" s="7"/>
      <c r="D33" s="3"/>
      <c r="E33" s="7"/>
      <c r="F33" s="3"/>
      <c r="G33" s="7"/>
      <c r="H33" s="3"/>
      <c r="I33" s="7"/>
      <c r="J33" s="3"/>
      <c r="K33" s="7"/>
      <c r="L33" s="3"/>
      <c r="M33" s="7"/>
      <c r="N33" s="7"/>
      <c r="O33" s="7"/>
    </row>
    <row r="34" spans="2:15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2.75">
      <c r="B35" s="14" t="s">
        <v>154</v>
      </c>
      <c r="C35" s="3">
        <f aca="true" t="shared" si="0" ref="C35:O35">SUM(C28:C33)</f>
        <v>147827158</v>
      </c>
      <c r="D35" s="3">
        <f t="shared" si="0"/>
        <v>0</v>
      </c>
      <c r="E35" s="3">
        <f t="shared" si="0"/>
        <v>0</v>
      </c>
      <c r="F35" s="3">
        <f t="shared" si="0"/>
        <v>0</v>
      </c>
      <c r="G35" s="3">
        <f t="shared" si="0"/>
        <v>5400842</v>
      </c>
      <c r="H35" s="3">
        <f t="shared" si="0"/>
        <v>0</v>
      </c>
      <c r="I35" s="3">
        <f t="shared" si="0"/>
        <v>-8139647</v>
      </c>
      <c r="J35" s="3">
        <f t="shared" si="0"/>
        <v>0</v>
      </c>
      <c r="K35" s="3">
        <f t="shared" si="0"/>
        <v>145088353</v>
      </c>
      <c r="L35" s="3">
        <f t="shared" si="0"/>
        <v>0</v>
      </c>
      <c r="M35" s="3">
        <f t="shared" si="0"/>
        <v>51952</v>
      </c>
      <c r="N35" s="3">
        <f t="shared" si="0"/>
        <v>0</v>
      </c>
      <c r="O35" s="3">
        <f t="shared" si="0"/>
        <v>145140305</v>
      </c>
    </row>
    <row r="36" spans="2:15" ht="13.5" thickBot="1">
      <c r="B36" s="14"/>
      <c r="C36" s="8"/>
      <c r="D36" s="3"/>
      <c r="E36" s="8"/>
      <c r="F36" s="3"/>
      <c r="G36" s="8"/>
      <c r="H36" s="3"/>
      <c r="I36" s="8"/>
      <c r="J36" s="3"/>
      <c r="K36" s="8"/>
      <c r="L36" s="3"/>
      <c r="M36" s="8"/>
      <c r="N36" s="8"/>
      <c r="O36" s="8"/>
    </row>
    <row r="37" spans="2:16" ht="13.5" thickTop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7"/>
    </row>
    <row r="38" spans="3:15" ht="12.75">
      <c r="C38" s="67"/>
      <c r="G38" s="67"/>
      <c r="I38" s="3"/>
      <c r="K38" s="67"/>
      <c r="M38" s="46"/>
      <c r="N38" s="46"/>
      <c r="O38" s="3"/>
    </row>
    <row r="39" spans="2:15" ht="12.75">
      <c r="B39" s="3" t="s">
        <v>54</v>
      </c>
      <c r="K39" s="67"/>
      <c r="M39" s="46"/>
      <c r="N39" s="46"/>
      <c r="O39" s="3"/>
    </row>
    <row r="40" spans="2:15" ht="12.75">
      <c r="B40" s="3" t="str">
        <f>+PL!B67</f>
        <v>Annual Financial Report for the year ended 31 December 2007)</v>
      </c>
      <c r="M40" s="46"/>
      <c r="N40" s="46"/>
      <c r="O40" s="3"/>
    </row>
    <row r="41" spans="13:16" ht="12.75">
      <c r="M41" s="46"/>
      <c r="N41" s="46"/>
      <c r="O41" s="3"/>
      <c r="P41" s="67"/>
    </row>
    <row r="42" spans="13:15" ht="12.75">
      <c r="M42" s="46"/>
      <c r="N42" s="46"/>
      <c r="O42" s="3"/>
    </row>
    <row r="43" spans="13:15" ht="12.75">
      <c r="M43" s="46"/>
      <c r="N43" s="46"/>
      <c r="O43" s="3"/>
    </row>
    <row r="44" spans="13:15" ht="12.75">
      <c r="M44" s="46"/>
      <c r="N44" s="46"/>
      <c r="O44" s="3"/>
    </row>
    <row r="45" spans="13:15" ht="12.75">
      <c r="M45" s="46"/>
      <c r="N45" s="46"/>
      <c r="O45" s="46"/>
    </row>
    <row r="46" spans="13:15" ht="12.75">
      <c r="M46" s="46"/>
      <c r="N46" s="46"/>
      <c r="O46" s="46"/>
    </row>
    <row r="47" spans="13:15" ht="12.75">
      <c r="M47" s="46"/>
      <c r="N47" s="46"/>
      <c r="O47" s="46"/>
    </row>
    <row r="48" spans="13:15" ht="12.75">
      <c r="M48" s="46"/>
      <c r="N48" s="46"/>
      <c r="O48" s="46"/>
    </row>
    <row r="49" spans="13:15" ht="12.75">
      <c r="M49" s="46"/>
      <c r="N49" s="46"/>
      <c r="O49" s="46"/>
    </row>
    <row r="50" spans="13:15" ht="12.75">
      <c r="M50" s="46"/>
      <c r="N50" s="46"/>
      <c r="O50" s="46"/>
    </row>
    <row r="51" spans="13:15" ht="12.75">
      <c r="M51" s="46"/>
      <c r="N51" s="46"/>
      <c r="O51" s="46"/>
    </row>
    <row r="52" spans="13:15" ht="12.75">
      <c r="M52" s="46"/>
      <c r="N52" s="46"/>
      <c r="O52" s="46"/>
    </row>
    <row r="53" spans="13:15" ht="12.75">
      <c r="M53" s="46"/>
      <c r="N53" s="46"/>
      <c r="O53" s="46"/>
    </row>
    <row r="54" spans="13:15" ht="12.75">
      <c r="M54" s="46"/>
      <c r="N54" s="46"/>
      <c r="O54" s="46"/>
    </row>
    <row r="55" spans="13:15" ht="12.75">
      <c r="M55" s="46"/>
      <c r="N55" s="46"/>
      <c r="O55" s="46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2008-08-04T01:04:18Z</cp:lastPrinted>
  <dcterms:created xsi:type="dcterms:W3CDTF">1997-07-14T11:38:51Z</dcterms:created>
  <dcterms:modified xsi:type="dcterms:W3CDTF">2008-02-27T03:56:21Z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